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adri.krooni\Desktop\RAE SISELIINID\KEHTIVAD SÕIDUPLAANID\"/>
    </mc:Choice>
  </mc:AlternateContent>
  <bookViews>
    <workbookView xWindow="0" yWindow="0" windowWidth="28800" windowHeight="12432" tabRatio="959" activeTab="11"/>
  </bookViews>
  <sheets>
    <sheet name="R1 " sheetId="230" r:id="rId1"/>
    <sheet name="R2 " sheetId="231" r:id="rId2"/>
    <sheet name="R13 " sheetId="253" r:id="rId3"/>
    <sheet name="R11 " sheetId="251" r:id="rId4"/>
    <sheet name="R12 " sheetId="252" r:id="rId5"/>
    <sheet name="R3 " sheetId="233" r:id="rId6"/>
    <sheet name="R4 " sheetId="250" r:id="rId7"/>
    <sheet name=" R5 " sheetId="235" r:id="rId8"/>
    <sheet name="R6" sheetId="254" r:id="rId9"/>
    <sheet name="R7 " sheetId="248" r:id="rId10"/>
    <sheet name="R9 " sheetId="247" r:id="rId11"/>
    <sheet name="R10 " sheetId="240" r:id="rId12"/>
    <sheet name="Talava" sheetId="1" state="hidden" r:id="rId13"/>
    <sheet name="Design Ufa RUS" sheetId="124" state="hidden" r:id="rId14"/>
  </sheets>
  <definedNames>
    <definedName name="_xlnm.Print_Area" localSheetId="0">'R1 '!$A$1:$Y$92</definedName>
    <definedName name="_xlnm.Print_Area" localSheetId="5">'R3 '!$A$1:$S$70</definedName>
    <definedName name="_xlnm.Print_Titles" localSheetId="7">' R5 '!$A:$F</definedName>
    <definedName name="_xlnm.Print_Titles" localSheetId="13">'Design Ufa RUS'!$A:$F</definedName>
    <definedName name="_xlnm.Print_Titles" localSheetId="0">'R1 '!$A:$F</definedName>
    <definedName name="_xlnm.Print_Titles" localSheetId="11">'R10 '!$A:$F</definedName>
    <definedName name="_xlnm.Print_Titles" localSheetId="3">'R11 '!$A:$F</definedName>
    <definedName name="_xlnm.Print_Titles" localSheetId="4">'R12 '!$A:$F</definedName>
    <definedName name="_xlnm.Print_Titles" localSheetId="2">'R13 '!$A:$F</definedName>
    <definedName name="_xlnm.Print_Titles" localSheetId="1">'R2 '!$A:$F</definedName>
    <definedName name="_xlnm.Print_Titles" localSheetId="5">'R3 '!$A:$F</definedName>
    <definedName name="_xlnm.Print_Titles" localSheetId="6">'R4 '!$A:$F</definedName>
    <definedName name="_xlnm.Print_Titles" localSheetId="8">'R6'!$A:$F</definedName>
    <definedName name="_xlnm.Print_Titles" localSheetId="9">'R7 '!$A:$F</definedName>
    <definedName name="_xlnm.Print_Titles" localSheetId="10">'R9 '!$A:$F</definedName>
    <definedName name="_xlnm.Print_Titles" localSheetId="12">Talava!$A:$F</definedName>
    <definedName name="Table1" localSheetId="7">' R5 '!$G$15:$H$38</definedName>
    <definedName name="Table1" localSheetId="13">'Design Ufa RUS'!$G$5:$H$20</definedName>
    <definedName name="Table1" localSheetId="0">'R1 '!$G$15:$H$44</definedName>
    <definedName name="Table1" localSheetId="11">'R10 '!$G$15:$H$35</definedName>
    <definedName name="Table1" localSheetId="3">'R11 '!$G$15:$G$37</definedName>
    <definedName name="Table1" localSheetId="4">'R12 '!$G$37:$G$54</definedName>
    <definedName name="Table1" localSheetId="2">'R13 '!#REF!</definedName>
    <definedName name="Table1" localSheetId="1">'R2 '!$H$15:$H$32</definedName>
    <definedName name="Table1" localSheetId="5">'R3 '!$H$15:$I$37</definedName>
    <definedName name="Table1" localSheetId="6">'R4 '!$H$15:$I$27</definedName>
    <definedName name="Table1" localSheetId="8">'R6'!$C$32:$D$42</definedName>
    <definedName name="Table1" localSheetId="9">'R7 '!$G$15:$H$31</definedName>
    <definedName name="Table1" localSheetId="10">'R9 '!$G$15:$H$26</definedName>
    <definedName name="Table1">Talava!$G$5:$H$23</definedName>
    <definedName name="Table2" localSheetId="7">' R5 '!$G$42:$G$53</definedName>
    <definedName name="Table2" localSheetId="13">'Design Ufa RUS'!$G$25:$H$40</definedName>
    <definedName name="Table2" localSheetId="0">'R1 '!$G$48:$H$87</definedName>
    <definedName name="Table2" localSheetId="11">'R10 '!#REF!</definedName>
    <definedName name="Table2" localSheetId="3">'R11 '!$G$42:$G$61</definedName>
    <definedName name="Table2" localSheetId="4">'R12 '!$G$15:$G$33</definedName>
    <definedName name="Table2" localSheetId="2">'R13 '!$G$34:$G$36</definedName>
    <definedName name="Table2" localSheetId="1">'R2 '!$G$35:$G$40</definedName>
    <definedName name="Table2" localSheetId="5">'R3 '!$G$41:$H$64</definedName>
    <definedName name="Table2" localSheetId="6">'R4 '!$G$31:$H$47</definedName>
    <definedName name="Table2" localSheetId="8">'R6'!#REF!</definedName>
    <definedName name="Table2" localSheetId="9">'R7 '!$G$35:$H$54</definedName>
    <definedName name="Table2" localSheetId="10">'R9 '!#REF!</definedName>
    <definedName name="Table2">Talava!$G$28:$H$46</definedName>
    <definedName name="TimeTable1" localSheetId="7">' R5 '!$G$23:$H$24</definedName>
    <definedName name="TimeTable1" localSheetId="13">'Design Ufa RUS'!$G$7:$H$16</definedName>
    <definedName name="TimeTable1" localSheetId="0">'R1 '!$H$18:$I$19</definedName>
    <definedName name="TimeTable1" localSheetId="11">'R10 '!$G$18:$H$19</definedName>
    <definedName name="TimeTable1" localSheetId="3">'R11 '!$G$18:$G$19</definedName>
    <definedName name="TimeTable1" localSheetId="4">'R12 '!$G$40:$G$41</definedName>
    <definedName name="TimeTable1" localSheetId="2">'R13 '!#REF!</definedName>
    <definedName name="TimeTable1" localSheetId="1">'R2 '!$H$18:$H$18</definedName>
    <definedName name="TimeTable1" localSheetId="5">'R3 '!$H$18:$I$19</definedName>
    <definedName name="TimeTable1" localSheetId="6">'R4 '!$H$18:$I$19</definedName>
    <definedName name="TimeTable1" localSheetId="8">'R6'!$C$35:$D$36</definedName>
    <definedName name="TimeTable1" localSheetId="9">'R7 '!$G$18:$H$19</definedName>
    <definedName name="TimeTable1" localSheetId="10">'R9 '!$G$18:$H$19</definedName>
    <definedName name="TimeTable1">Talava!$G$7:$H$16</definedName>
    <definedName name="TimeTable2" localSheetId="7">' R5 '!$H$45:$H$45</definedName>
    <definedName name="TimeTable2" localSheetId="13">'Design Ufa RUS'!$G$27:$H$36</definedName>
    <definedName name="TimeTable2" localSheetId="0">'R1 '!$G$66:$H$67</definedName>
    <definedName name="TimeTable2" localSheetId="11">'R10 '!#REF!</definedName>
    <definedName name="TimeTable2" localSheetId="3">'R11 '!$G$45:$G$52</definedName>
    <definedName name="TimeTable2" localSheetId="4">'R12 '!$G$18:$G$19</definedName>
    <definedName name="TimeTable2" localSheetId="2">'R13 '!$G$35:$G$36</definedName>
    <definedName name="TimeTable2" localSheetId="1">'R2 '!$G$38:$G$40</definedName>
    <definedName name="TimeTable2" localSheetId="5">'R3 '!$G$44:$H$45</definedName>
    <definedName name="TimeTable2" localSheetId="6">'R4 '!$G$34:$H$35</definedName>
    <definedName name="TimeTable2" localSheetId="8">'R6'!#REF!</definedName>
    <definedName name="TimeTable2" localSheetId="9">'R7 '!$H$38:$I$39</definedName>
    <definedName name="TimeTable2" localSheetId="10">'R9 '!#REF!</definedName>
    <definedName name="TimeTable2">Talava!$G$30:$H$39</definedName>
  </definedNames>
  <calcPr calcId="152511"/>
  <fileRecoveryPr autoRecover="0"/>
</workbook>
</file>

<file path=xl/calcChain.xml><?xml version="1.0" encoding="utf-8"?>
<calcChain xmlns="http://schemas.openxmlformats.org/spreadsheetml/2006/main">
  <c r="I63" i="233" l="1"/>
  <c r="I43" i="233"/>
  <c r="G27" i="250" l="1"/>
  <c r="A34" i="250" l="1"/>
  <c r="A35" i="250" s="1"/>
  <c r="A36" i="250" s="1"/>
  <c r="A37" i="250" s="1"/>
  <c r="A38" i="250" s="1"/>
  <c r="A39" i="250" s="1"/>
  <c r="A40" i="250" s="1"/>
  <c r="A41" i="250" s="1"/>
  <c r="A42" i="250" s="1"/>
  <c r="A43" i="250" s="1"/>
  <c r="I27" i="250"/>
  <c r="H27" i="250"/>
  <c r="A18" i="250"/>
  <c r="A19" i="250" s="1"/>
  <c r="A20" i="250" s="1"/>
  <c r="A21" i="250" s="1"/>
  <c r="A22" i="250" s="1"/>
  <c r="A23" i="250" s="1"/>
  <c r="I16" i="250"/>
  <c r="H6" i="124" l="1"/>
  <c r="H26" i="124"/>
  <c r="H29" i="1"/>
  <c r="H6" i="1"/>
  <c r="B35" i="1"/>
  <c r="E16" i="124"/>
  <c r="C16" i="1"/>
  <c r="E29" i="124"/>
  <c r="E16" i="1"/>
  <c r="E27" i="124"/>
  <c r="E38" i="1"/>
  <c r="B14" i="124"/>
  <c r="B39" i="1"/>
  <c r="H18" i="124"/>
  <c r="G41" i="1"/>
  <c r="B10" i="124"/>
  <c r="B16" i="124"/>
  <c r="C29" i="124"/>
  <c r="E7" i="1"/>
  <c r="E7" i="124"/>
  <c r="B15" i="1"/>
  <c r="C9" i="1"/>
  <c r="H42" i="1"/>
  <c r="E32" i="1"/>
  <c r="C11" i="1"/>
  <c r="G39" i="124"/>
  <c r="E14" i="1"/>
  <c r="E11" i="124"/>
  <c r="C33" i="1"/>
  <c r="E13" i="124"/>
  <c r="B7" i="124"/>
  <c r="E36" i="1"/>
  <c r="B13" i="124"/>
  <c r="C15" i="124"/>
  <c r="B31" i="1"/>
  <c r="C36" i="1"/>
  <c r="H19" i="1"/>
  <c r="E10" i="1"/>
  <c r="E32" i="124"/>
  <c r="B8" i="124"/>
  <c r="C11" i="124"/>
  <c r="C13" i="1"/>
  <c r="B34" i="1"/>
  <c r="E30" i="124"/>
  <c r="G42" i="1"/>
  <c r="B11" i="124"/>
  <c r="C28" i="124"/>
  <c r="C27" i="124"/>
  <c r="C7" i="1"/>
  <c r="C10" i="124"/>
  <c r="B10" i="1"/>
  <c r="B33" i="1"/>
  <c r="C8" i="1"/>
  <c r="B8" i="1"/>
  <c r="E11" i="1"/>
  <c r="C37" i="1"/>
  <c r="E35" i="1"/>
  <c r="B32" i="1"/>
  <c r="C32" i="124"/>
  <c r="C13" i="124"/>
  <c r="B36" i="1"/>
  <c r="B28" i="124"/>
  <c r="C16" i="124"/>
  <c r="B15" i="124"/>
  <c r="H18" i="1"/>
  <c r="C14" i="1"/>
  <c r="E8" i="124"/>
  <c r="C14" i="124"/>
  <c r="B31" i="124"/>
  <c r="E13" i="1"/>
  <c r="B35" i="124"/>
  <c r="E35" i="124"/>
  <c r="G19" i="124"/>
  <c r="B11" i="1"/>
  <c r="G38" i="124"/>
  <c r="C12" i="124"/>
  <c r="H38" i="124"/>
  <c r="C34" i="1"/>
  <c r="C9" i="124"/>
  <c r="B29" i="124"/>
  <c r="E34" i="1"/>
  <c r="C30" i="124"/>
  <c r="B12" i="1"/>
  <c r="E9" i="124"/>
  <c r="H39" i="124"/>
  <c r="E36" i="124"/>
  <c r="E14" i="124"/>
  <c r="E28" i="124"/>
  <c r="E37" i="1"/>
  <c r="B14" i="1"/>
  <c r="B32" i="124"/>
  <c r="E33" i="124"/>
  <c r="E12" i="1"/>
  <c r="C32" i="1"/>
  <c r="B16" i="1"/>
  <c r="B36" i="124"/>
  <c r="B37" i="1"/>
  <c r="B38" i="1"/>
  <c r="C38" i="1"/>
  <c r="C35" i="124"/>
  <c r="E31" i="124"/>
  <c r="E33" i="1"/>
  <c r="B13" i="1"/>
  <c r="F2" i="124"/>
  <c r="C15" i="1"/>
  <c r="C8" i="124"/>
  <c r="B30" i="124"/>
  <c r="E15" i="124"/>
  <c r="E10" i="124"/>
  <c r="C35" i="1"/>
  <c r="E30" i="1"/>
  <c r="B27" i="124"/>
  <c r="B7" i="1"/>
  <c r="E31" i="1"/>
  <c r="E39" i="1"/>
  <c r="B9" i="124"/>
  <c r="F2" i="1"/>
  <c r="G18" i="1"/>
  <c r="H19" i="124"/>
  <c r="E12" i="124"/>
  <c r="C30" i="1"/>
  <c r="E9" i="1"/>
  <c r="H41" i="1"/>
  <c r="C36" i="124"/>
  <c r="G19" i="1"/>
  <c r="C31" i="124"/>
  <c r="B9" i="1"/>
  <c r="B34" i="124"/>
  <c r="C33" i="124"/>
  <c r="C34" i="124"/>
  <c r="C31" i="1"/>
  <c r="E8" i="1"/>
  <c r="B33" i="124"/>
  <c r="C7" i="124"/>
  <c r="C10" i="1"/>
  <c r="C39" i="1"/>
  <c r="C12" i="1"/>
  <c r="B30" i="1"/>
  <c r="E34" i="124"/>
  <c r="B12" i="124"/>
  <c r="E15" i="1"/>
  <c r="G18" i="124"/>
  <c r="A15" i="1" l="1"/>
  <c r="A31" i="1"/>
  <c r="G22" i="1"/>
  <c r="A32" i="1"/>
  <c r="A14" i="1"/>
  <c r="A33" i="124"/>
  <c r="D14" i="124"/>
  <c r="A30" i="124"/>
  <c r="D33" i="124"/>
  <c r="A34" i="124"/>
  <c r="D8" i="124"/>
  <c r="G40" i="124"/>
  <c r="D34" i="1"/>
  <c r="D13" i="1"/>
  <c r="D16" i="1"/>
  <c r="A34" i="1"/>
  <c r="A14" i="124"/>
  <c r="H20" i="124"/>
  <c r="D37" i="1"/>
  <c r="F22" i="124"/>
  <c r="D12" i="124"/>
  <c r="G20" i="124"/>
  <c r="D29" i="124"/>
  <c r="D32" i="1"/>
  <c r="D36" i="124"/>
  <c r="H45" i="1"/>
  <c r="A36" i="124"/>
  <c r="A29" i="124"/>
  <c r="A36" i="1"/>
  <c r="D31" i="124"/>
  <c r="A9" i="1"/>
  <c r="A10" i="124"/>
  <c r="A13" i="124"/>
  <c r="D13" i="124"/>
  <c r="D11" i="1"/>
  <c r="D15" i="1"/>
  <c r="D8" i="1"/>
  <c r="D27" i="124"/>
  <c r="F25" i="1"/>
  <c r="A35" i="124"/>
  <c r="A37" i="1"/>
  <c r="A32" i="124"/>
  <c r="A16" i="124"/>
  <c r="D11" i="124"/>
  <c r="A28" i="124"/>
  <c r="A33" i="1"/>
  <c r="D35" i="1"/>
  <c r="D16" i="124"/>
  <c r="A38" i="1"/>
  <c r="D38" i="1"/>
  <c r="D35" i="124"/>
  <c r="D30" i="1"/>
  <c r="A11" i="124"/>
  <c r="D15" i="124"/>
  <c r="A16" i="1"/>
  <c r="A15" i="124"/>
  <c r="A12" i="1"/>
  <c r="D28" i="124"/>
  <c r="A11" i="1"/>
  <c r="D31" i="1"/>
  <c r="D12" i="1"/>
  <c r="D36" i="1"/>
  <c r="A39" i="1"/>
  <c r="D39" i="1"/>
  <c r="A10" i="1"/>
  <c r="D7" i="1"/>
  <c r="A8" i="1"/>
  <c r="H40" i="124"/>
  <c r="D7" i="124"/>
  <c r="H22" i="1"/>
  <c r="A12" i="124"/>
  <c r="A13" i="1"/>
  <c r="D14" i="1"/>
  <c r="D33" i="1"/>
  <c r="D30" i="124"/>
  <c r="D10" i="1"/>
  <c r="D9" i="124"/>
  <c r="D34" i="124"/>
  <c r="A9" i="124"/>
  <c r="D32" i="124"/>
  <c r="G45" i="1"/>
  <c r="A31" i="124"/>
  <c r="A8" i="124"/>
  <c r="D10" i="124"/>
  <c r="D9" i="1"/>
  <c r="A35" i="1"/>
</calcChain>
</file>

<file path=xl/sharedStrings.xml><?xml version="1.0" encoding="utf-8"?>
<sst xmlns="http://schemas.openxmlformats.org/spreadsheetml/2006/main" count="1355" uniqueCount="393">
  <si>
    <t>Nr.</t>
  </si>
  <si>
    <t>01</t>
  </si>
  <si>
    <t>1-7</t>
  </si>
  <si>
    <t xml:space="preserve">Pārvadātāja nosaukums, zīmogs ( spiedogs ) un </t>
  </si>
  <si>
    <t>atbildīgās personas paraksts:</t>
  </si>
  <si>
    <t>Attālums km no maršruta sākuma</t>
  </si>
  <si>
    <t xml:space="preserve">Attālums km līdz nākoš. pieturai </t>
  </si>
  <si>
    <t>Pieturas kods</t>
  </si>
  <si>
    <t>Braukšanas laiks līdz nākošai pieturai</t>
  </si>
  <si>
    <t>Pieturas nosaukums</t>
  </si>
  <si>
    <t xml:space="preserve">Reiss </t>
  </si>
  <si>
    <t>Reiss</t>
  </si>
  <si>
    <t>Reisa izpildes dienas</t>
  </si>
  <si>
    <t>Reisa garums (km)</t>
  </si>
  <si>
    <t>Reisa izpildes laiks (st.,min.)</t>
  </si>
  <si>
    <t>Braukšanas laiks reisā</t>
  </si>
  <si>
    <t>Reisa satiksmes ātrums (km/n)</t>
  </si>
  <si>
    <t>Reisa vid.tehn.ātrums (km/n)</t>
  </si>
  <si>
    <t>Autovadītāju skaits reisā</t>
  </si>
  <si>
    <t xml:space="preserve">             maršrutā</t>
  </si>
  <si>
    <t xml:space="preserve">Maršrutas </t>
  </si>
  <si>
    <t>Stotelės pavadinimas</t>
  </si>
  <si>
    <t>Atstumas km nuo maršruto pradžios</t>
  </si>
  <si>
    <t>Atstumas km iki sekančios stotelės</t>
  </si>
  <si>
    <t>Stotelės kodas</t>
  </si>
  <si>
    <t>Trukmė iki sekančios stotelės</t>
  </si>
  <si>
    <t xml:space="preserve">Reisas </t>
  </si>
  <si>
    <t>Reisas</t>
  </si>
  <si>
    <t>Reiso savaitės dienos</t>
  </si>
  <si>
    <t>Reiso vidutinis greitis (km/h)</t>
  </si>
  <si>
    <t>Reiso trukmė (min)</t>
  </si>
  <si>
    <t>Reiso ilgis (km)</t>
  </si>
  <si>
    <t>reg 80213342</t>
  </si>
  <si>
    <t>Maakonna bussiliin</t>
  </si>
  <si>
    <t>Sõiduplaan kehtib</t>
  </si>
  <si>
    <t>Liini teenindab</t>
  </si>
  <si>
    <t>Peatus</t>
  </si>
  <si>
    <t>Kaugus liini algusest</t>
  </si>
  <si>
    <t xml:space="preserve">Peatuste vaheline kaugus </t>
  </si>
  <si>
    <t>Peatuse kood</t>
  </si>
  <si>
    <t>Sõiduaeg järgmise peatuseni</t>
  </si>
  <si>
    <t>Reis</t>
  </si>
  <si>
    <t>Töötamise päevad</t>
  </si>
  <si>
    <t>Veootsa pikkus (km)</t>
  </si>
  <si>
    <t>Sõiduaeg (h.,min.)</t>
  </si>
  <si>
    <t>Reisi kiirus (km/h)</t>
  </si>
  <si>
    <t>Roosikrantsi 12</t>
  </si>
  <si>
    <t>10119 Tallinn</t>
  </si>
  <si>
    <t>1-5</t>
  </si>
  <si>
    <t>0:00-0:01</t>
  </si>
  <si>
    <t>0:01-0:02</t>
  </si>
  <si>
    <t>0:02-0:03</t>
  </si>
  <si>
    <t>Nr.R1</t>
  </si>
  <si>
    <t>Jüri Gümnaasium - Lehmja -  Rae küla -  Kuldala - Assaku</t>
  </si>
  <si>
    <t>R1-01</t>
  </si>
  <si>
    <t>R1-03</t>
  </si>
  <si>
    <t>Jüri Gümnaasiumi</t>
  </si>
  <si>
    <t>23911-1</t>
  </si>
  <si>
    <t>Jüri</t>
  </si>
  <si>
    <t>23161-1</t>
  </si>
  <si>
    <t>Kungla</t>
  </si>
  <si>
    <t>23126-1</t>
  </si>
  <si>
    <t>Lehmja</t>
  </si>
  <si>
    <t>Lehmja kool</t>
  </si>
  <si>
    <t>47041-1</t>
  </si>
  <si>
    <t>*Sinikivi</t>
  </si>
  <si>
    <t>23914-1</t>
  </si>
  <si>
    <t>Rae mõis</t>
  </si>
  <si>
    <t>43189-1</t>
  </si>
  <si>
    <t>43160-1</t>
  </si>
  <si>
    <t>Jaani</t>
  </si>
  <si>
    <t>43162-1</t>
  </si>
  <si>
    <t>Loopera</t>
  </si>
  <si>
    <t>43163-1</t>
  </si>
  <si>
    <t>Talipihlaka</t>
  </si>
  <si>
    <t>43185-1</t>
  </si>
  <si>
    <t>Annuse</t>
  </si>
  <si>
    <t>23103-1</t>
  </si>
  <si>
    <t>Peetri</t>
  </si>
  <si>
    <t>23157-1</t>
  </si>
  <si>
    <t>Mõigu</t>
  </si>
  <si>
    <t>23151-1</t>
  </si>
  <si>
    <t>Kanali tee</t>
  </si>
  <si>
    <t>13603-1</t>
  </si>
  <si>
    <t>Tartu mnt-Vana-Tartu mnt</t>
  </si>
  <si>
    <t>Järvesuu</t>
  </si>
  <si>
    <t>23115-1</t>
  </si>
  <si>
    <t>Järveveere</t>
  </si>
  <si>
    <t>23117-1</t>
  </si>
  <si>
    <t>Veski</t>
  </si>
  <si>
    <t>23188-1</t>
  </si>
  <si>
    <t>Järveküla</t>
  </si>
  <si>
    <t>23114-1</t>
  </si>
  <si>
    <t>Järveküla kool</t>
  </si>
  <si>
    <t>43194-1</t>
  </si>
  <si>
    <t>Hundisepa</t>
  </si>
  <si>
    <t>23112-1</t>
  </si>
  <si>
    <t>Assaku</t>
  </si>
  <si>
    <t>23193-1</t>
  </si>
  <si>
    <t>Annuse - Mõigu - Assaku - Kurna - Jüri Gümnaasium</t>
  </si>
  <si>
    <t>R1-02</t>
  </si>
  <si>
    <t>*Tartu mnt-Vana-Tartu mnt</t>
  </si>
  <si>
    <t>*Järvesuu</t>
  </si>
  <si>
    <t>*Järveveere</t>
  </si>
  <si>
    <t>*Veski</t>
  </si>
  <si>
    <t>*Peetri kool</t>
  </si>
  <si>
    <t>43159-1</t>
  </si>
  <si>
    <t>*Järveküla</t>
  </si>
  <si>
    <t>*Järveküla kool</t>
  </si>
  <si>
    <t>*Hundisepa</t>
  </si>
  <si>
    <t>*Assaku</t>
  </si>
  <si>
    <t>*Lehmja kool</t>
  </si>
  <si>
    <t>*Rae mõis</t>
  </si>
  <si>
    <t>*Jaani</t>
  </si>
  <si>
    <t>*Loopera</t>
  </si>
  <si>
    <t>*Talipihlaka</t>
  </si>
  <si>
    <t>Pühamägi</t>
  </si>
  <si>
    <t>13606-1</t>
  </si>
  <si>
    <t>13304-1</t>
  </si>
  <si>
    <t>23152-1</t>
  </si>
  <si>
    <t>Oomi</t>
  </si>
  <si>
    <t>43168-1</t>
  </si>
  <si>
    <t>23158-1</t>
  </si>
  <si>
    <t>23104-1</t>
  </si>
  <si>
    <t>23108-1</t>
  </si>
  <si>
    <t>23144-1</t>
  </si>
  <si>
    <t>23125-1</t>
  </si>
  <si>
    <t>Pildiküla</t>
  </si>
  <si>
    <t>23162-1</t>
  </si>
  <si>
    <t>Kurna tee</t>
  </si>
  <si>
    <t>43182-1</t>
  </si>
  <si>
    <t>Väljamäe tee</t>
  </si>
  <si>
    <t>23128-1</t>
  </si>
  <si>
    <t>Mõisaküla tee</t>
  </si>
  <si>
    <t>23127-1</t>
  </si>
  <si>
    <t>Nr.R2</t>
  </si>
  <si>
    <t>Jüri Gümnaasium - Pajupea - Tuulevälja - Lagedi kool</t>
  </si>
  <si>
    <t>R2-01</t>
  </si>
  <si>
    <t>43170-1</t>
  </si>
  <si>
    <t>23165-1</t>
  </si>
  <si>
    <t>Karba</t>
  </si>
  <si>
    <t>23122-1</t>
  </si>
  <si>
    <t>Rae</t>
  </si>
  <si>
    <t>23168-1</t>
  </si>
  <si>
    <t>Vaskjala</t>
  </si>
  <si>
    <t>23184-1</t>
  </si>
  <si>
    <t>Pajupea</t>
  </si>
  <si>
    <t>23154-1</t>
  </si>
  <si>
    <t>23133-1</t>
  </si>
  <si>
    <t>43172-1</t>
  </si>
  <si>
    <t>23134-1</t>
  </si>
  <si>
    <t>Rae Leivajõe AÜ</t>
  </si>
  <si>
    <t>43171-1</t>
  </si>
  <si>
    <t>Tuulevälja</t>
  </si>
  <si>
    <t>43005-1</t>
  </si>
  <si>
    <t>Keskküla</t>
  </si>
  <si>
    <t>43004-1</t>
  </si>
  <si>
    <t>Lagedi kool</t>
  </si>
  <si>
    <t>43113-1</t>
  </si>
  <si>
    <t>1, 3, 5</t>
  </si>
  <si>
    <t>43118-1</t>
  </si>
  <si>
    <t>43116-1</t>
  </si>
  <si>
    <t>25102-1</t>
  </si>
  <si>
    <t>43115-1</t>
  </si>
  <si>
    <t>43119-1</t>
  </si>
  <si>
    <t>Lagedi</t>
  </si>
  <si>
    <t>43111-1</t>
  </si>
  <si>
    <t>Raadiojaama tee</t>
  </si>
  <si>
    <t>43176-1</t>
  </si>
  <si>
    <t>Ülejõe</t>
  </si>
  <si>
    <t>43301-1</t>
  </si>
  <si>
    <t>43402-1</t>
  </si>
  <si>
    <t>43401-1</t>
  </si>
  <si>
    <t>Lagedi kauplus</t>
  </si>
  <si>
    <t>43153-1</t>
  </si>
  <si>
    <t>Lagedi haigla</t>
  </si>
  <si>
    <t>43152-1</t>
  </si>
  <si>
    <t>Külma</t>
  </si>
  <si>
    <t>43156-1</t>
  </si>
  <si>
    <t>Laiakivi</t>
  </si>
  <si>
    <t>23142-1</t>
  </si>
  <si>
    <t>Pruuli tee</t>
  </si>
  <si>
    <t>Nr.R3</t>
  </si>
  <si>
    <t>Jüri GMN- Kurna - Vana-Aaviku - Vaida - Aruvalla</t>
  </si>
  <si>
    <t>R3-01</t>
  </si>
  <si>
    <t>R3-02</t>
  </si>
  <si>
    <t>Vana-Aaviku</t>
  </si>
  <si>
    <t>23182-1</t>
  </si>
  <si>
    <t>Kautjala</t>
  </si>
  <si>
    <t>23124-1</t>
  </si>
  <si>
    <t>Patika</t>
  </si>
  <si>
    <t>23156-1</t>
  </si>
  <si>
    <t>Sillaotsa</t>
  </si>
  <si>
    <t>23172-1</t>
  </si>
  <si>
    <t>Vaida Põhikool</t>
  </si>
  <si>
    <t>43408-1</t>
  </si>
  <si>
    <t>Vaida</t>
  </si>
  <si>
    <t>23908-1</t>
  </si>
  <si>
    <t>Vaidasoo</t>
  </si>
  <si>
    <t>23190-1</t>
  </si>
  <si>
    <t>Ellaku</t>
  </si>
  <si>
    <t>23110-1</t>
  </si>
  <si>
    <t>Kasemetsa</t>
  </si>
  <si>
    <t>23906-1</t>
  </si>
  <si>
    <t>Aruvalla</t>
  </si>
  <si>
    <t>43404-1</t>
  </si>
  <si>
    <t>Aruvalla - Veskitaguse - Vaida - Jüri GMN</t>
  </si>
  <si>
    <t>R3-04</t>
  </si>
  <si>
    <t>R3-03</t>
  </si>
  <si>
    <t>43403-1</t>
  </si>
  <si>
    <t>23905-1</t>
  </si>
  <si>
    <t>23109-1</t>
  </si>
  <si>
    <t>23189-1</t>
  </si>
  <si>
    <t>Veskitaguse</t>
  </si>
  <si>
    <t>43175-1</t>
  </si>
  <si>
    <t>*Patika</t>
  </si>
  <si>
    <t>23901-1</t>
  </si>
  <si>
    <t>*Korba</t>
  </si>
  <si>
    <t>43181-1</t>
  </si>
  <si>
    <t>*Aaviku</t>
  </si>
  <si>
    <t>43178-1</t>
  </si>
  <si>
    <t>*Veetorni</t>
  </si>
  <si>
    <t>23186-1</t>
  </si>
  <si>
    <t>23171-1</t>
  </si>
  <si>
    <t>23123-1</t>
  </si>
  <si>
    <t>23181-1</t>
  </si>
  <si>
    <t>Nr.R4</t>
  </si>
  <si>
    <t>Jüri Gümnaasium - Aaviku - Puraviku - Vaida</t>
  </si>
  <si>
    <t>R4-02</t>
  </si>
  <si>
    <t>R4-03</t>
  </si>
  <si>
    <t>Aaviku</t>
  </si>
  <si>
    <t>43179-1</t>
  </si>
  <si>
    <t>Korba</t>
  </si>
  <si>
    <t>43180-1</t>
  </si>
  <si>
    <t>Puraviku</t>
  </si>
  <si>
    <t>43169-1</t>
  </si>
  <si>
    <t>Salu - Urvaste - Suursoo - Puraviku - Patiku - Aaviku - GMN</t>
  </si>
  <si>
    <t>R4-01</t>
  </si>
  <si>
    <t>Salu</t>
  </si>
  <si>
    <t>23169-1</t>
  </si>
  <si>
    <t>Urvaste</t>
  </si>
  <si>
    <t>23178-1</t>
  </si>
  <si>
    <t>23177-1</t>
  </si>
  <si>
    <t>Suursoo</t>
  </si>
  <si>
    <t>43174-1</t>
  </si>
  <si>
    <t>Nr.R5</t>
  </si>
  <si>
    <t>Suursoo - Veskimäe - Urvaste - Ellaku -Aruvalla - Vaida</t>
  </si>
  <si>
    <t>R5-01</t>
  </si>
  <si>
    <t>23170-1</t>
  </si>
  <si>
    <t>Lilleoru</t>
  </si>
  <si>
    <t>23160-1</t>
  </si>
  <si>
    <t>Vaida - Veskitaguse - Suursoo - Urvaste - Salu</t>
  </si>
  <si>
    <t>R5-03</t>
  </si>
  <si>
    <t>43195-1</t>
  </si>
  <si>
    <t>23113-1</t>
  </si>
  <si>
    <t>23187-1</t>
  </si>
  <si>
    <t>Uusmaa</t>
  </si>
  <si>
    <t>23148-1</t>
  </si>
  <si>
    <t>Peetri kool</t>
  </si>
  <si>
    <t>Nr.R7</t>
  </si>
  <si>
    <t>Rae - Peetri kool</t>
  </si>
  <si>
    <t>R7-01</t>
  </si>
  <si>
    <t>Turuveski</t>
  </si>
  <si>
    <t>43166-1</t>
  </si>
  <si>
    <t>23111-1</t>
  </si>
  <si>
    <t>Peetri kool - Rae</t>
  </si>
  <si>
    <t>43167-1</t>
  </si>
  <si>
    <t>23196-1</t>
  </si>
  <si>
    <t>Allika</t>
  </si>
  <si>
    <t>23101-1</t>
  </si>
  <si>
    <t>43186-1</t>
  </si>
  <si>
    <t>43187-1</t>
  </si>
  <si>
    <t>43188-1</t>
  </si>
  <si>
    <t>Nr.R9</t>
  </si>
  <si>
    <t>Järveküla kool - Peetri kool</t>
  </si>
  <si>
    <t>R9-01</t>
  </si>
  <si>
    <t>R9-02</t>
  </si>
  <si>
    <t>R9-03</t>
  </si>
  <si>
    <t>Nr.R10</t>
  </si>
  <si>
    <t>Järveküla - Mõigu - Peetri - Järveküla</t>
  </si>
  <si>
    <t>R10-03</t>
  </si>
  <si>
    <t>23118-1</t>
  </si>
  <si>
    <t>23116-1</t>
  </si>
  <si>
    <t>43164-1</t>
  </si>
  <si>
    <t>Vägeva</t>
  </si>
  <si>
    <t>43196-1</t>
  </si>
  <si>
    <t>Krati</t>
  </si>
  <si>
    <t>43197-1</t>
  </si>
  <si>
    <t>Nr.R11</t>
  </si>
  <si>
    <t>R11-01</t>
  </si>
  <si>
    <t>23153-1</t>
  </si>
  <si>
    <t>23183-1</t>
  </si>
  <si>
    <t>23167-1</t>
  </si>
  <si>
    <t>23121-1</t>
  </si>
  <si>
    <t>Nr.R12</t>
  </si>
  <si>
    <t>Jüri Gümnaasium - Jüri tee - Lagedi kool</t>
  </si>
  <si>
    <t>R12-03</t>
  </si>
  <si>
    <t>23166-1</t>
  </si>
  <si>
    <t>23141-1</t>
  </si>
  <si>
    <t>43155-1</t>
  </si>
  <si>
    <t>43151-1</t>
  </si>
  <si>
    <t>43154-1</t>
  </si>
  <si>
    <t>43302-1</t>
  </si>
  <si>
    <t>43177-1</t>
  </si>
  <si>
    <t>43112-1</t>
  </si>
  <si>
    <t>43114-1</t>
  </si>
  <si>
    <t>Lagedi kool - Tuulevälja - Seli - Pajupea - Jüri Gümnaasium</t>
  </si>
  <si>
    <t>43003-1</t>
  </si>
  <si>
    <t>Rae Lootsi AÜ</t>
  </si>
  <si>
    <t>43173-1</t>
  </si>
  <si>
    <t>Rae Seli</t>
  </si>
  <si>
    <t>Rae Vana-Üüdiku</t>
  </si>
  <si>
    <t>tagasipööre Peterburi tee/Ringtee ristmikul</t>
  </si>
  <si>
    <t>Aruvalla tee-11703 ristmik</t>
  </si>
  <si>
    <t>Suure-Tamme teerist</t>
  </si>
  <si>
    <t>Kiviaru</t>
  </si>
  <si>
    <t>Haavisto rist</t>
  </si>
  <si>
    <t>Seli laut</t>
  </si>
  <si>
    <t>Suursoo küla</t>
  </si>
  <si>
    <t>Suure-Tamme</t>
  </si>
  <si>
    <t>Nurme tee rist</t>
  </si>
  <si>
    <t>Kesa tee</t>
  </si>
  <si>
    <t xml:space="preserve"> </t>
  </si>
  <si>
    <t>Lagedi kool - Lagedi - Jüri kirik - Kesa - Jüri Gümnaasium</t>
  </si>
  <si>
    <t>VB</t>
  </si>
  <si>
    <t>Hansabuss AS</t>
  </si>
  <si>
    <t>Riigihange "Avaliku bussiliiniveo korraldamine Harju maakonna Rae valla bussiliinidel" registreerimisnumber 162405</t>
  </si>
  <si>
    <t>Alus: Rae valla avalike bussiliinide teenindamise leping alates 01.09.2015 kuni 31.08.2020</t>
  </si>
  <si>
    <t>AS HANSABUSS</t>
  </si>
  <si>
    <t>reg 10230847</t>
  </si>
  <si>
    <t>Algi tee 38</t>
  </si>
  <si>
    <t>10620 Tallinn</t>
  </si>
  <si>
    <t>Märkused</t>
  </si>
  <si>
    <t>Liiklus toimub ainult koolipäevadel</t>
  </si>
  <si>
    <t xml:space="preserve">Sõitjate sisenemine ja väljumine toimub kõikides liiklusmärgiga 541a tähistatud peatuskohtades </t>
  </si>
  <si>
    <t>R7-03</t>
  </si>
  <si>
    <t>R7-02</t>
  </si>
  <si>
    <t>MTÜ Põhja-Eesti Ühistranspordikeskus</t>
  </si>
  <si>
    <t>Rae Vaadi</t>
  </si>
  <si>
    <t>Pruuli - Vaadi</t>
  </si>
  <si>
    <t>23932-1</t>
  </si>
  <si>
    <t>0:10</t>
  </si>
  <si>
    <t>Lagedi  kool - Saha - Lagedi - Jüri Gümnaasium</t>
  </si>
  <si>
    <t>Linnu tee</t>
  </si>
  <si>
    <t>Lohu</t>
  </si>
  <si>
    <t>Lagedi-Kostivere - Miku</t>
  </si>
  <si>
    <t>Lagedi mõis</t>
  </si>
  <si>
    <t/>
  </si>
  <si>
    <t>R2-02</t>
  </si>
  <si>
    <t>R2-03</t>
  </si>
  <si>
    <t>*Pruuli tee</t>
  </si>
  <si>
    <t>*Laiakivi</t>
  </si>
  <si>
    <t>*Külma</t>
  </si>
  <si>
    <t>*Lagedi haigla</t>
  </si>
  <si>
    <t>*Lagedi kauplus</t>
  </si>
  <si>
    <t>*Ülejõe</t>
  </si>
  <si>
    <t>*Raadiojaama tee</t>
  </si>
  <si>
    <t>*Lagedi</t>
  </si>
  <si>
    <t>*Lagedi kool</t>
  </si>
  <si>
    <t>*Keskküla</t>
  </si>
  <si>
    <t>*Pajupea</t>
  </si>
  <si>
    <t>*Vaskjala</t>
  </si>
  <si>
    <t>*Rae</t>
  </si>
  <si>
    <t>*Karba</t>
  </si>
  <si>
    <t>*Metsaveere - peatus puudub</t>
  </si>
  <si>
    <t>0:35</t>
  </si>
  <si>
    <t>R5-04</t>
  </si>
  <si>
    <t>0:05</t>
  </si>
  <si>
    <t>1:07</t>
  </si>
  <si>
    <t>0:46</t>
  </si>
  <si>
    <t>0:12</t>
  </si>
  <si>
    <t>Jüri Gümnaasium - Vaadi - Lagedi - Lagedi kool</t>
  </si>
  <si>
    <t>Nr.R13</t>
  </si>
  <si>
    <t>Lagedi  kool - Pajupea  - Jüri Gümnaasium</t>
  </si>
  <si>
    <t>0:20</t>
  </si>
  <si>
    <t>alates 03.09.2019</t>
  </si>
  <si>
    <t>ainult 20.12.2019</t>
  </si>
  <si>
    <t>ei</t>
  </si>
  <si>
    <t>jah</t>
  </si>
  <si>
    <t xml:space="preserve">ei </t>
  </si>
  <si>
    <t>Nr.R6</t>
  </si>
  <si>
    <t>Peetri kool - Uuesalu</t>
  </si>
  <si>
    <t>R6-01</t>
  </si>
  <si>
    <t>Uuesalu</t>
  </si>
  <si>
    <t>43161-1</t>
  </si>
  <si>
    <t>0:15</t>
  </si>
  <si>
    <t>Lõo tee</t>
  </si>
  <si>
    <t>23933-1</t>
  </si>
  <si>
    <t>Liiva tee</t>
  </si>
  <si>
    <t>23935-1</t>
  </si>
  <si>
    <t>Orava</t>
  </si>
  <si>
    <t>23136-1</t>
  </si>
  <si>
    <t>Peetri - Järveküla ja Järveküla - Peetri vahel lisaks  liin 121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</si>
</sst>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0"/>
    <numFmt numFmtId="166" formatCode="h:mm;@"/>
    <numFmt numFmtId="167" formatCode="0.000"/>
    <numFmt numFmtId="168" formatCode="0.000;;"/>
    <numFmt numFmtId="169" formatCode="hh:mm;;"/>
  </numFmts>
  <fonts count="19" x14ac:knownFonts="1">
    <font>
      <sz val="10"/>
      <name val="Arial"/>
      <charset val="186"/>
    </font>
    <font>
      <sz val="14"/>
      <name val="Arial"/>
      <family val="2"/>
      <charset val="186"/>
    </font>
    <font>
      <b/>
      <sz val="14"/>
      <name val="Arial"/>
      <family val="2"/>
      <charset val="186"/>
    </font>
    <font>
      <b/>
      <sz val="16"/>
      <name val="Arial"/>
      <family val="2"/>
      <charset val="186"/>
    </font>
    <font>
      <b/>
      <sz val="12"/>
      <name val="Arial"/>
      <family val="2"/>
      <charset val="186"/>
    </font>
    <font>
      <b/>
      <sz val="10"/>
      <name val="Arial"/>
      <family val="2"/>
      <charset val="186"/>
    </font>
    <font>
      <b/>
      <sz val="16"/>
      <name val="Arial"/>
      <family val="2"/>
    </font>
    <font>
      <sz val="9"/>
      <name val="Arial"/>
      <family val="2"/>
      <charset val="186"/>
    </font>
    <font>
      <b/>
      <u/>
      <sz val="16"/>
      <color indexed="10"/>
      <name val="Arial"/>
      <family val="2"/>
      <charset val="186"/>
    </font>
    <font>
      <sz val="10"/>
      <name val="Arial"/>
      <family val="2"/>
    </font>
    <font>
      <sz val="10"/>
      <name val="Arial"/>
      <family val="2"/>
      <charset val="186"/>
    </font>
    <font>
      <sz val="11"/>
      <color rgb="FFFF0000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b/>
      <sz val="11"/>
      <name val="Calibri"/>
      <family val="2"/>
      <charset val="186"/>
      <scheme val="minor"/>
    </font>
    <font>
      <b/>
      <u/>
      <sz val="11"/>
      <name val="Calibri"/>
      <family val="2"/>
      <charset val="186"/>
      <scheme val="minor"/>
    </font>
    <font>
      <i/>
      <sz val="11"/>
      <name val="Calibri"/>
      <family val="2"/>
      <charset val="186"/>
      <scheme val="minor"/>
    </font>
    <font>
      <sz val="11"/>
      <color rgb="FF0070C0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sz val="11"/>
      <color rgb="FF9C0006"/>
      <name val="Calibri"/>
      <family val="2"/>
      <charset val="186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</cellStyleXfs>
  <cellXfs count="686">
    <xf numFmtId="0" fontId="0" fillId="0" borderId="0" xfId="0"/>
    <xf numFmtId="0" fontId="5" fillId="0" borderId="0" xfId="0" applyFont="1"/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0" fillId="0" borderId="3" xfId="0" applyBorder="1"/>
    <xf numFmtId="49" fontId="0" fillId="0" borderId="3" xfId="0" applyNumberFormat="1" applyBorder="1" applyAlignment="1">
      <alignment horizontal="right"/>
    </xf>
    <xf numFmtId="49" fontId="0" fillId="0" borderId="4" xfId="0" applyNumberFormat="1" applyBorder="1" applyAlignment="1">
      <alignment horizontal="right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 applyAlignment="1">
      <alignment horizontal="right"/>
    </xf>
    <xf numFmtId="49" fontId="0" fillId="0" borderId="1" xfId="0" applyNumberFormat="1" applyBorder="1" applyAlignment="1">
      <alignment horizontal="center"/>
    </xf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13" xfId="0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14" xfId="0" applyBorder="1"/>
    <xf numFmtId="0" fontId="0" fillId="0" borderId="15" xfId="0" applyBorder="1" applyAlignment="1">
      <alignment horizontal="center"/>
    </xf>
    <xf numFmtId="49" fontId="0" fillId="0" borderId="16" xfId="0" applyNumberFormat="1" applyBorder="1" applyAlignment="1">
      <alignment horizontal="right"/>
    </xf>
    <xf numFmtId="49" fontId="0" fillId="0" borderId="17" xfId="0" applyNumberFormat="1" applyBorder="1" applyAlignment="1">
      <alignment horizontal="right"/>
    </xf>
    <xf numFmtId="0" fontId="5" fillId="0" borderId="18" xfId="0" applyFont="1" applyBorder="1" applyAlignment="1">
      <alignment horizontal="center" vertical="center" wrapText="1"/>
    </xf>
    <xf numFmtId="49" fontId="0" fillId="0" borderId="18" xfId="0" applyNumberForma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9" xfId="0" applyBorder="1" applyAlignment="1">
      <alignment horizontal="center"/>
    </xf>
    <xf numFmtId="165" fontId="5" fillId="0" borderId="15" xfId="0" applyNumberFormat="1" applyFont="1" applyBorder="1" applyAlignment="1">
      <alignment horizontal="center" vertical="center"/>
    </xf>
    <xf numFmtId="165" fontId="5" fillId="0" borderId="19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4" fillId="0" borderId="0" xfId="0" applyFont="1" applyBorder="1" applyAlignment="1"/>
    <xf numFmtId="164" fontId="0" fillId="0" borderId="4" xfId="0" applyNumberFormat="1" applyBorder="1" applyAlignment="1">
      <alignment horizontal="center"/>
    </xf>
    <xf numFmtId="164" fontId="0" fillId="0" borderId="17" xfId="0" applyNumberFormat="1" applyBorder="1" applyAlignment="1">
      <alignment horizontal="center"/>
    </xf>
    <xf numFmtId="166" fontId="0" fillId="0" borderId="4" xfId="0" applyNumberFormat="1" applyBorder="1" applyAlignment="1">
      <alignment horizontal="center"/>
    </xf>
    <xf numFmtId="166" fontId="0" fillId="0" borderId="17" xfId="0" applyNumberFormat="1" applyBorder="1" applyAlignment="1">
      <alignment horizontal="center"/>
    </xf>
    <xf numFmtId="168" fontId="0" fillId="0" borderId="3" xfId="0" applyNumberFormat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5" fillId="0" borderId="0" xfId="0" applyFont="1" applyBorder="1"/>
    <xf numFmtId="0" fontId="0" fillId="0" borderId="0" xfId="0" applyBorder="1" applyAlignment="1">
      <alignment horizontal="center"/>
    </xf>
    <xf numFmtId="0" fontId="1" fillId="0" borderId="0" xfId="0" applyFont="1" applyBorder="1"/>
    <xf numFmtId="0" fontId="2" fillId="0" borderId="0" xfId="0" applyFont="1" applyBorder="1"/>
    <xf numFmtId="0" fontId="1" fillId="0" borderId="0" xfId="0" applyFont="1" applyBorder="1" applyAlignment="1">
      <alignment horizontal="right"/>
    </xf>
    <xf numFmtId="0" fontId="3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49" fontId="3" fillId="0" borderId="0" xfId="0" applyNumberFormat="1" applyFont="1" applyBorder="1"/>
    <xf numFmtId="0" fontId="0" fillId="0" borderId="20" xfId="0" applyBorder="1" applyAlignment="1">
      <alignment horizontal="right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8" fillId="0" borderId="0" xfId="0" applyNumberFormat="1" applyFont="1" applyBorder="1" applyAlignment="1">
      <alignment horizontal="left" shrinkToFit="1"/>
    </xf>
    <xf numFmtId="167" fontId="0" fillId="0" borderId="4" xfId="0" applyNumberFormat="1" applyBorder="1" applyAlignment="1">
      <alignment horizontal="center"/>
    </xf>
    <xf numFmtId="167" fontId="0" fillId="0" borderId="17" xfId="0" applyNumberForma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49" fontId="0" fillId="0" borderId="4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164" fontId="0" fillId="0" borderId="24" xfId="0" applyNumberFormat="1" applyBorder="1" applyAlignment="1">
      <alignment horizontal="center"/>
    </xf>
    <xf numFmtId="0" fontId="12" fillId="0" borderId="0" xfId="0" applyFont="1"/>
    <xf numFmtId="0" fontId="12" fillId="0" borderId="0" xfId="1" applyFont="1"/>
    <xf numFmtId="0" fontId="12" fillId="0" borderId="0" xfId="0" applyFont="1" applyBorder="1"/>
    <xf numFmtId="0" fontId="12" fillId="0" borderId="0" xfId="0" applyFont="1" applyBorder="1" applyAlignment="1">
      <alignment horizontal="center"/>
    </xf>
    <xf numFmtId="0" fontId="13" fillId="0" borderId="0" xfId="0" applyFont="1" applyBorder="1"/>
    <xf numFmtId="0" fontId="12" fillId="0" borderId="0" xfId="0" applyFont="1" applyBorder="1" applyAlignment="1">
      <alignment horizontal="right"/>
    </xf>
    <xf numFmtId="0" fontId="14" fillId="0" borderId="0" xfId="0" applyNumberFormat="1" applyFont="1" applyBorder="1" applyAlignment="1">
      <alignment horizontal="left" shrinkToFit="1"/>
    </xf>
    <xf numFmtId="0" fontId="12" fillId="0" borderId="0" xfId="0" applyFont="1" applyBorder="1" applyAlignment="1">
      <alignment vertical="center"/>
    </xf>
    <xf numFmtId="0" fontId="13" fillId="0" borderId="0" xfId="0" applyFont="1" applyBorder="1" applyAlignment="1">
      <alignment horizontal="right"/>
    </xf>
    <xf numFmtId="49" fontId="13" fillId="0" borderId="0" xfId="0" applyNumberFormat="1" applyFont="1" applyBorder="1"/>
    <xf numFmtId="0" fontId="13" fillId="0" borderId="0" xfId="0" applyFont="1" applyBorder="1" applyAlignment="1"/>
    <xf numFmtId="0" fontId="14" fillId="0" borderId="0" xfId="0" applyFont="1" applyBorder="1" applyAlignment="1">
      <alignment horizontal="right" shrinkToFit="1"/>
    </xf>
    <xf numFmtId="0" fontId="12" fillId="0" borderId="0" xfId="0" applyFont="1" applyFill="1" applyBorder="1"/>
    <xf numFmtId="0" fontId="11" fillId="0" borderId="0" xfId="0" applyFont="1" applyBorder="1"/>
    <xf numFmtId="0" fontId="13" fillId="0" borderId="0" xfId="0" applyFont="1"/>
    <xf numFmtId="0" fontId="12" fillId="0" borderId="10" xfId="0" applyFont="1" applyBorder="1"/>
    <xf numFmtId="0" fontId="12" fillId="0" borderId="6" xfId="0" applyFont="1" applyBorder="1"/>
    <xf numFmtId="0" fontId="12" fillId="0" borderId="6" xfId="0" applyFont="1" applyBorder="1" applyAlignment="1">
      <alignment horizontal="center"/>
    </xf>
    <xf numFmtId="0" fontId="13" fillId="0" borderId="6" xfId="0" applyFont="1" applyBorder="1"/>
    <xf numFmtId="20" fontId="12" fillId="0" borderId="0" xfId="0" applyNumberFormat="1" applyFont="1"/>
    <xf numFmtId="169" fontId="12" fillId="0" borderId="0" xfId="0" applyNumberFormat="1" applyFont="1"/>
    <xf numFmtId="0" fontId="13" fillId="0" borderId="45" xfId="1" applyFont="1" applyBorder="1"/>
    <xf numFmtId="0" fontId="16" fillId="0" borderId="0" xfId="0" applyFont="1"/>
    <xf numFmtId="0" fontId="11" fillId="0" borderId="0" xfId="0" applyFont="1" applyAlignment="1">
      <alignment horizontal="left"/>
    </xf>
    <xf numFmtId="0" fontId="12" fillId="0" borderId="0" xfId="0" applyFont="1" applyBorder="1" applyAlignment="1">
      <alignment shrinkToFit="1"/>
    </xf>
    <xf numFmtId="20" fontId="11" fillId="0" borderId="0" xfId="0" applyNumberFormat="1" applyFont="1" applyBorder="1"/>
    <xf numFmtId="20" fontId="12" fillId="0" borderId="10" xfId="0" applyNumberFormat="1" applyFont="1" applyBorder="1"/>
    <xf numFmtId="169" fontId="12" fillId="0" borderId="10" xfId="0" applyNumberFormat="1" applyFont="1" applyBorder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14" fillId="0" borderId="0" xfId="0" applyFont="1" applyAlignment="1">
      <alignment horizontal="left" shrinkToFit="1"/>
    </xf>
    <xf numFmtId="0" fontId="11" fillId="0" borderId="0" xfId="0" applyFont="1"/>
    <xf numFmtId="49" fontId="13" fillId="0" borderId="0" xfId="0" applyNumberFormat="1" applyFont="1"/>
    <xf numFmtId="0" fontId="14" fillId="0" borderId="0" xfId="0" applyFont="1" applyAlignment="1">
      <alignment horizontal="right" shrinkToFit="1"/>
    </xf>
    <xf numFmtId="0" fontId="11" fillId="0" borderId="0" xfId="0" applyFont="1" applyBorder="1" applyAlignment="1">
      <alignment vertical="center"/>
    </xf>
    <xf numFmtId="0" fontId="13" fillId="0" borderId="39" xfId="0" applyFont="1" applyBorder="1" applyAlignment="1">
      <alignment horizontal="center" vertical="center" wrapText="1"/>
    </xf>
    <xf numFmtId="165" fontId="13" fillId="0" borderId="40" xfId="0" applyNumberFormat="1" applyFont="1" applyBorder="1" applyAlignment="1">
      <alignment horizontal="center" vertical="center" wrapText="1"/>
    </xf>
    <xf numFmtId="49" fontId="13" fillId="0" borderId="41" xfId="0" applyNumberFormat="1" applyFont="1" applyBorder="1" applyAlignment="1">
      <alignment horizontal="center" vertical="center" shrinkToFit="1"/>
    </xf>
    <xf numFmtId="169" fontId="12" fillId="0" borderId="40" xfId="0" applyNumberFormat="1" applyFont="1" applyBorder="1" applyAlignment="1">
      <alignment horizontal="center"/>
    </xf>
    <xf numFmtId="169" fontId="12" fillId="0" borderId="42" xfId="0" applyNumberFormat="1" applyFont="1" applyBorder="1" applyAlignment="1">
      <alignment horizontal="center"/>
    </xf>
    <xf numFmtId="49" fontId="12" fillId="0" borderId="43" xfId="0" applyNumberFormat="1" applyFont="1" applyBorder="1" applyAlignment="1">
      <alignment horizontal="center"/>
    </xf>
    <xf numFmtId="164" fontId="12" fillId="0" borderId="42" xfId="0" applyNumberFormat="1" applyFont="1" applyBorder="1" applyAlignment="1">
      <alignment horizontal="center"/>
    </xf>
    <xf numFmtId="166" fontId="12" fillId="0" borderId="42" xfId="0" applyNumberFormat="1" applyFont="1" applyBorder="1" applyAlignment="1">
      <alignment horizontal="center"/>
    </xf>
    <xf numFmtId="164" fontId="12" fillId="0" borderId="24" xfId="0" applyNumberFormat="1" applyFont="1" applyBorder="1" applyAlignment="1">
      <alignment horizontal="center"/>
    </xf>
    <xf numFmtId="0" fontId="12" fillId="0" borderId="0" xfId="0" applyFont="1" applyBorder="1" applyAlignment="1">
      <alignment horizontal="right" shrinkToFit="1"/>
    </xf>
    <xf numFmtId="0" fontId="0" fillId="0" borderId="0" xfId="0"/>
    <xf numFmtId="0" fontId="12" fillId="0" borderId="0" xfId="0" applyFont="1"/>
    <xf numFmtId="0" fontId="12" fillId="0" borderId="0" xfId="0" applyFont="1" applyBorder="1"/>
    <xf numFmtId="0" fontId="13" fillId="0" borderId="0" xfId="0" applyFont="1" applyBorder="1"/>
    <xf numFmtId="0" fontId="12" fillId="0" borderId="0" xfId="0" applyFont="1" applyBorder="1" applyAlignment="1">
      <alignment horizontal="right"/>
    </xf>
    <xf numFmtId="0" fontId="14" fillId="0" borderId="0" xfId="0" applyNumberFormat="1" applyFont="1" applyBorder="1" applyAlignment="1">
      <alignment horizontal="left" shrinkToFit="1"/>
    </xf>
    <xf numFmtId="0" fontId="12" fillId="0" borderId="0" xfId="0" applyFont="1" applyBorder="1" applyAlignment="1">
      <alignment vertical="center"/>
    </xf>
    <xf numFmtId="0" fontId="13" fillId="0" borderId="0" xfId="0" applyFont="1" applyBorder="1" applyAlignment="1">
      <alignment horizontal="right"/>
    </xf>
    <xf numFmtId="49" fontId="13" fillId="0" borderId="0" xfId="0" applyNumberFormat="1" applyFont="1" applyBorder="1"/>
    <xf numFmtId="0" fontId="13" fillId="0" borderId="0" xfId="0" applyFont="1" applyBorder="1" applyAlignment="1"/>
    <xf numFmtId="0" fontId="13" fillId="0" borderId="0" xfId="0" applyFont="1"/>
    <xf numFmtId="0" fontId="12" fillId="0" borderId="10" xfId="0" applyFont="1" applyBorder="1"/>
    <xf numFmtId="0" fontId="13" fillId="0" borderId="2" xfId="0" applyFont="1" applyBorder="1" applyAlignment="1">
      <alignment horizontal="center" vertical="center"/>
    </xf>
    <xf numFmtId="0" fontId="12" fillId="0" borderId="3" xfId="0" applyFont="1" applyBorder="1"/>
    <xf numFmtId="168" fontId="12" fillId="0" borderId="3" xfId="0" applyNumberFormat="1" applyFont="1" applyBorder="1" applyAlignment="1">
      <alignment horizontal="right"/>
    </xf>
    <xf numFmtId="0" fontId="12" fillId="0" borderId="3" xfId="0" applyFont="1" applyBorder="1" applyAlignment="1">
      <alignment horizontal="center"/>
    </xf>
    <xf numFmtId="168" fontId="12" fillId="0" borderId="4" xfId="0" applyNumberFormat="1" applyFont="1" applyBorder="1" applyAlignment="1">
      <alignment horizontal="right"/>
    </xf>
    <xf numFmtId="0" fontId="12" fillId="0" borderId="4" xfId="0" applyFont="1" applyBorder="1" applyAlignment="1">
      <alignment horizontal="center"/>
    </xf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2" fillId="0" borderId="9" xfId="0" applyFont="1" applyBorder="1" applyAlignment="1">
      <alignment horizontal="right"/>
    </xf>
    <xf numFmtId="0" fontId="12" fillId="0" borderId="11" xfId="0" applyFont="1" applyBorder="1"/>
    <xf numFmtId="0" fontId="12" fillId="0" borderId="13" xfId="0" applyFont="1" applyBorder="1" applyAlignment="1">
      <alignment horizontal="right"/>
    </xf>
    <xf numFmtId="0" fontId="12" fillId="0" borderId="21" xfId="0" applyFont="1" applyBorder="1"/>
    <xf numFmtId="0" fontId="12" fillId="0" borderId="22" xfId="0" applyFont="1" applyBorder="1"/>
    <xf numFmtId="0" fontId="12" fillId="0" borderId="23" xfId="0" applyFont="1" applyBorder="1"/>
    <xf numFmtId="0" fontId="12" fillId="0" borderId="6" xfId="0" applyFont="1" applyBorder="1" applyAlignment="1">
      <alignment horizontal="center"/>
    </xf>
    <xf numFmtId="0" fontId="13" fillId="0" borderId="6" xfId="0" applyFont="1" applyBorder="1"/>
    <xf numFmtId="0" fontId="13" fillId="0" borderId="0" xfId="0" applyFont="1" applyBorder="1" applyAlignment="1">
      <alignment vertical="center"/>
    </xf>
    <xf numFmtId="0" fontId="12" fillId="0" borderId="29" xfId="0" applyFont="1" applyBorder="1"/>
    <xf numFmtId="0" fontId="12" fillId="0" borderId="30" xfId="0" applyFont="1" applyBorder="1"/>
    <xf numFmtId="20" fontId="12" fillId="0" borderId="3" xfId="0" applyNumberFormat="1" applyFont="1" applyBorder="1" applyAlignment="1">
      <alignment horizontal="center"/>
    </xf>
    <xf numFmtId="20" fontId="12" fillId="0" borderId="4" xfId="0" applyNumberFormat="1" applyFont="1" applyBorder="1" applyAlignment="1">
      <alignment horizontal="center"/>
    </xf>
    <xf numFmtId="0" fontId="15" fillId="0" borderId="3" xfId="0" applyFont="1" applyBorder="1"/>
    <xf numFmtId="164" fontId="12" fillId="0" borderId="0" xfId="0" applyNumberFormat="1" applyFont="1" applyBorder="1" applyAlignment="1">
      <alignment horizontal="center"/>
    </xf>
    <xf numFmtId="0" fontId="12" fillId="0" borderId="0" xfId="0" applyFont="1"/>
    <xf numFmtId="0" fontId="0" fillId="0" borderId="0" xfId="0"/>
    <xf numFmtId="0" fontId="12" fillId="0" borderId="0" xfId="0" applyFont="1"/>
    <xf numFmtId="0" fontId="12" fillId="0" borderId="0" xfId="0" applyFont="1" applyBorder="1"/>
    <xf numFmtId="0" fontId="12" fillId="0" borderId="0" xfId="0" applyFont="1" applyBorder="1" applyAlignment="1">
      <alignment horizontal="right"/>
    </xf>
    <xf numFmtId="0" fontId="14" fillId="0" borderId="0" xfId="0" applyNumberFormat="1" applyFont="1" applyBorder="1" applyAlignment="1">
      <alignment horizontal="left" shrinkToFit="1"/>
    </xf>
    <xf numFmtId="0" fontId="12" fillId="0" borderId="0" xfId="0" applyFont="1" applyBorder="1" applyAlignment="1">
      <alignment vertical="center"/>
    </xf>
    <xf numFmtId="0" fontId="13" fillId="0" borderId="0" xfId="0" applyFont="1" applyBorder="1" applyAlignment="1">
      <alignment horizontal="right"/>
    </xf>
    <xf numFmtId="49" fontId="13" fillId="0" borderId="0" xfId="0" applyNumberFormat="1" applyFont="1" applyBorder="1"/>
    <xf numFmtId="0" fontId="13" fillId="0" borderId="0" xfId="0" applyFont="1" applyBorder="1" applyAlignment="1"/>
    <xf numFmtId="0" fontId="13" fillId="0" borderId="0" xfId="0" applyFont="1"/>
    <xf numFmtId="0" fontId="13" fillId="0" borderId="2" xfId="0" applyFont="1" applyBorder="1" applyAlignment="1">
      <alignment horizontal="center" vertical="center"/>
    </xf>
    <xf numFmtId="0" fontId="12" fillId="0" borderId="3" xfId="0" applyFont="1" applyBorder="1"/>
    <xf numFmtId="168" fontId="12" fillId="0" borderId="3" xfId="0" applyNumberFormat="1" applyFont="1" applyBorder="1" applyAlignment="1">
      <alignment horizontal="right"/>
    </xf>
    <xf numFmtId="0" fontId="12" fillId="0" borderId="3" xfId="0" applyFont="1" applyBorder="1" applyAlignment="1">
      <alignment horizontal="center"/>
    </xf>
    <xf numFmtId="0" fontId="13" fillId="0" borderId="32" xfId="0" applyFont="1" applyBorder="1" applyAlignment="1">
      <alignment horizontal="center" vertical="center"/>
    </xf>
    <xf numFmtId="168" fontId="12" fillId="0" borderId="4" xfId="0" applyNumberFormat="1" applyFont="1" applyBorder="1" applyAlignment="1">
      <alignment horizontal="right"/>
    </xf>
    <xf numFmtId="0" fontId="12" fillId="0" borderId="4" xfId="0" applyFont="1" applyBorder="1" applyAlignment="1">
      <alignment horizontal="center"/>
    </xf>
    <xf numFmtId="0" fontId="12" fillId="0" borderId="6" xfId="0" applyFont="1" applyBorder="1"/>
    <xf numFmtId="0" fontId="12" fillId="0" borderId="9" xfId="0" applyFont="1" applyBorder="1" applyAlignment="1">
      <alignment horizontal="right"/>
    </xf>
    <xf numFmtId="0" fontId="12" fillId="0" borderId="13" xfId="0" applyFont="1" applyBorder="1" applyAlignment="1">
      <alignment horizontal="right"/>
    </xf>
    <xf numFmtId="0" fontId="12" fillId="0" borderId="6" xfId="0" applyFont="1" applyBorder="1" applyAlignment="1">
      <alignment horizontal="center"/>
    </xf>
    <xf numFmtId="0" fontId="13" fillId="0" borderId="6" xfId="0" applyFont="1" applyBorder="1"/>
    <xf numFmtId="0" fontId="13" fillId="0" borderId="0" xfId="0" applyFont="1" applyBorder="1" applyAlignment="1">
      <alignment vertical="center"/>
    </xf>
    <xf numFmtId="0" fontId="12" fillId="0" borderId="29" xfId="0" applyFont="1" applyBorder="1"/>
    <xf numFmtId="0" fontId="12" fillId="0" borderId="30" xfId="0" applyFont="1" applyBorder="1"/>
    <xf numFmtId="20" fontId="12" fillId="0" borderId="3" xfId="0" applyNumberFormat="1" applyFont="1" applyBorder="1" applyAlignment="1">
      <alignment horizontal="center"/>
    </xf>
    <xf numFmtId="20" fontId="12" fillId="0" borderId="4" xfId="0" applyNumberFormat="1" applyFont="1" applyBorder="1" applyAlignment="1">
      <alignment horizontal="center"/>
    </xf>
    <xf numFmtId="0" fontId="15" fillId="0" borderId="3" xfId="0" applyFont="1" applyBorder="1"/>
    <xf numFmtId="0" fontId="0" fillId="0" borderId="0" xfId="0"/>
    <xf numFmtId="0" fontId="12" fillId="0" borderId="0" xfId="0" applyFont="1"/>
    <xf numFmtId="0" fontId="12" fillId="0" borderId="0" xfId="0" applyFont="1" applyBorder="1"/>
    <xf numFmtId="0" fontId="13" fillId="0" borderId="0" xfId="0" applyFont="1" applyBorder="1"/>
    <xf numFmtId="0" fontId="12" fillId="0" borderId="0" xfId="0" applyFont="1" applyBorder="1" applyAlignment="1">
      <alignment horizontal="right"/>
    </xf>
    <xf numFmtId="0" fontId="14" fillId="0" borderId="0" xfId="0" applyNumberFormat="1" applyFont="1" applyBorder="1" applyAlignment="1">
      <alignment horizontal="left" shrinkToFit="1"/>
    </xf>
    <xf numFmtId="0" fontId="12" fillId="0" borderId="0" xfId="0" applyFont="1" applyBorder="1" applyAlignment="1">
      <alignment vertical="center"/>
    </xf>
    <xf numFmtId="0" fontId="13" fillId="0" borderId="0" xfId="0" applyFont="1" applyBorder="1" applyAlignment="1">
      <alignment horizontal="right"/>
    </xf>
    <xf numFmtId="49" fontId="13" fillId="0" borderId="0" xfId="0" applyNumberFormat="1" applyFont="1" applyBorder="1"/>
    <xf numFmtId="0" fontId="13" fillId="0" borderId="0" xfId="0" applyFont="1" applyBorder="1" applyAlignment="1"/>
    <xf numFmtId="0" fontId="13" fillId="0" borderId="0" xfId="0" applyFont="1"/>
    <xf numFmtId="0" fontId="12" fillId="0" borderId="10" xfId="0" applyFont="1" applyBorder="1"/>
    <xf numFmtId="0" fontId="13" fillId="0" borderId="2" xfId="0" applyFont="1" applyBorder="1" applyAlignment="1">
      <alignment horizontal="center" vertical="center"/>
    </xf>
    <xf numFmtId="0" fontId="12" fillId="0" borderId="3" xfId="0" applyFont="1" applyBorder="1"/>
    <xf numFmtId="168" fontId="12" fillId="0" borderId="3" xfId="0" applyNumberFormat="1" applyFont="1" applyBorder="1" applyAlignment="1">
      <alignment horizontal="right"/>
    </xf>
    <xf numFmtId="0" fontId="12" fillId="0" borderId="3" xfId="0" applyFont="1" applyBorder="1" applyAlignment="1">
      <alignment horizontal="center"/>
    </xf>
    <xf numFmtId="0" fontId="13" fillId="0" borderId="32" xfId="0" applyFont="1" applyBorder="1" applyAlignment="1">
      <alignment horizontal="center" vertical="center"/>
    </xf>
    <xf numFmtId="168" fontId="12" fillId="0" borderId="4" xfId="0" applyNumberFormat="1" applyFont="1" applyBorder="1" applyAlignment="1">
      <alignment horizontal="right"/>
    </xf>
    <xf numFmtId="0" fontId="12" fillId="0" borderId="4" xfId="0" applyFont="1" applyBorder="1" applyAlignment="1">
      <alignment horizontal="center"/>
    </xf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2" fillId="0" borderId="9" xfId="0" applyFont="1" applyBorder="1" applyAlignment="1">
      <alignment horizontal="right"/>
    </xf>
    <xf numFmtId="0" fontId="12" fillId="0" borderId="11" xfId="0" applyFont="1" applyBorder="1"/>
    <xf numFmtId="0" fontId="12" fillId="0" borderId="13" xfId="0" applyFont="1" applyBorder="1" applyAlignment="1">
      <alignment horizontal="right"/>
    </xf>
    <xf numFmtId="0" fontId="12" fillId="0" borderId="21" xfId="0" applyFont="1" applyBorder="1"/>
    <xf numFmtId="0" fontId="12" fillId="0" borderId="22" xfId="0" applyFont="1" applyBorder="1"/>
    <xf numFmtId="0" fontId="12" fillId="0" borderId="23" xfId="0" applyFont="1" applyBorder="1"/>
    <xf numFmtId="0" fontId="12" fillId="0" borderId="6" xfId="0" applyFont="1" applyBorder="1" applyAlignment="1">
      <alignment horizontal="center"/>
    </xf>
    <xf numFmtId="0" fontId="13" fillId="0" borderId="6" xfId="0" applyFont="1" applyBorder="1"/>
    <xf numFmtId="0" fontId="13" fillId="0" borderId="0" xfId="0" applyFont="1" applyBorder="1" applyAlignment="1">
      <alignment vertical="center"/>
    </xf>
    <xf numFmtId="0" fontId="12" fillId="0" borderId="29" xfId="0" applyFont="1" applyBorder="1"/>
    <xf numFmtId="0" fontId="12" fillId="0" borderId="30" xfId="0" applyFont="1" applyBorder="1"/>
    <xf numFmtId="20" fontId="12" fillId="0" borderId="3" xfId="0" applyNumberFormat="1" applyFont="1" applyBorder="1" applyAlignment="1">
      <alignment horizontal="center"/>
    </xf>
    <xf numFmtId="20" fontId="12" fillId="0" borderId="4" xfId="0" applyNumberFormat="1" applyFont="1" applyBorder="1" applyAlignment="1">
      <alignment horizontal="center"/>
    </xf>
    <xf numFmtId="0" fontId="15" fillId="0" borderId="3" xfId="0" applyFont="1" applyBorder="1"/>
    <xf numFmtId="0" fontId="0" fillId="0" borderId="0" xfId="0"/>
    <xf numFmtId="0" fontId="12" fillId="0" borderId="0" xfId="0" applyFont="1"/>
    <xf numFmtId="0" fontId="12" fillId="0" borderId="0" xfId="0" applyFont="1" applyBorder="1"/>
    <xf numFmtId="0" fontId="12" fillId="0" borderId="10" xfId="0" applyFont="1" applyBorder="1"/>
    <xf numFmtId="0" fontId="13" fillId="0" borderId="2" xfId="0" applyFont="1" applyBorder="1" applyAlignment="1">
      <alignment horizontal="center" vertical="center"/>
    </xf>
    <xf numFmtId="0" fontId="12" fillId="0" borderId="3" xfId="0" applyFont="1" applyBorder="1"/>
    <xf numFmtId="168" fontId="12" fillId="0" borderId="3" xfId="0" applyNumberFormat="1" applyFont="1" applyBorder="1" applyAlignment="1">
      <alignment horizontal="right"/>
    </xf>
    <xf numFmtId="0" fontId="12" fillId="0" borderId="3" xfId="0" applyFont="1" applyBorder="1" applyAlignment="1">
      <alignment horizontal="center"/>
    </xf>
    <xf numFmtId="0" fontId="13" fillId="0" borderId="32" xfId="0" applyFont="1" applyBorder="1" applyAlignment="1">
      <alignment horizontal="center" vertical="center"/>
    </xf>
    <xf numFmtId="168" fontId="12" fillId="0" borderId="4" xfId="0" applyNumberFormat="1" applyFont="1" applyBorder="1" applyAlignment="1">
      <alignment horizontal="right"/>
    </xf>
    <xf numFmtId="0" fontId="12" fillId="0" borderId="4" xfId="0" applyFont="1" applyBorder="1" applyAlignment="1">
      <alignment horizontal="center"/>
    </xf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2" fillId="0" borderId="8" xfId="0" applyFont="1" applyBorder="1"/>
    <xf numFmtId="0" fontId="12" fillId="0" borderId="9" xfId="0" applyFont="1" applyBorder="1" applyAlignment="1">
      <alignment horizontal="right"/>
    </xf>
    <xf numFmtId="0" fontId="12" fillId="0" borderId="11" xfId="0" applyFont="1" applyBorder="1"/>
    <xf numFmtId="0" fontId="12" fillId="0" borderId="12" xfId="0" applyFont="1" applyBorder="1"/>
    <xf numFmtId="0" fontId="12" fillId="0" borderId="13" xfId="0" applyFont="1" applyBorder="1" applyAlignment="1">
      <alignment horizontal="right"/>
    </xf>
    <xf numFmtId="0" fontId="12" fillId="0" borderId="21" xfId="0" applyFont="1" applyBorder="1"/>
    <xf numFmtId="0" fontId="12" fillId="0" borderId="22" xfId="0" applyFont="1" applyBorder="1"/>
    <xf numFmtId="0" fontId="12" fillId="0" borderId="23" xfId="0" applyFont="1" applyBorder="1"/>
    <xf numFmtId="20" fontId="12" fillId="0" borderId="3" xfId="0" applyNumberFormat="1" applyFont="1" applyBorder="1" applyAlignment="1">
      <alignment horizontal="center"/>
    </xf>
    <xf numFmtId="20" fontId="12" fillId="0" borderId="4" xfId="0" applyNumberFormat="1" applyFont="1" applyBorder="1" applyAlignment="1">
      <alignment horizontal="center"/>
    </xf>
    <xf numFmtId="0" fontId="0" fillId="0" borderId="0" xfId="0"/>
    <xf numFmtId="0" fontId="12" fillId="0" borderId="0" xfId="0" applyFont="1"/>
    <xf numFmtId="0" fontId="12" fillId="0" borderId="0" xfId="0" applyFont="1" applyBorder="1"/>
    <xf numFmtId="0" fontId="12" fillId="0" borderId="0" xfId="0" applyFont="1" applyBorder="1" applyAlignment="1">
      <alignment horizontal="center"/>
    </xf>
    <xf numFmtId="0" fontId="13" fillId="0" borderId="0" xfId="0" applyFont="1" applyBorder="1"/>
    <xf numFmtId="0" fontId="12" fillId="0" borderId="0" xfId="0" applyFont="1" applyBorder="1" applyAlignment="1">
      <alignment horizontal="right"/>
    </xf>
    <xf numFmtId="0" fontId="14" fillId="0" borderId="0" xfId="0" applyNumberFormat="1" applyFont="1" applyBorder="1" applyAlignment="1">
      <alignment horizontal="left" shrinkToFit="1"/>
    </xf>
    <xf numFmtId="0" fontId="12" fillId="0" borderId="0" xfId="0" applyFont="1" applyBorder="1" applyAlignment="1">
      <alignment vertical="center"/>
    </xf>
    <xf numFmtId="0" fontId="13" fillId="0" borderId="0" xfId="0" applyFont="1" applyBorder="1" applyAlignment="1">
      <alignment horizontal="right"/>
    </xf>
    <xf numFmtId="49" fontId="13" fillId="0" borderId="0" xfId="0" applyNumberFormat="1" applyFont="1" applyBorder="1"/>
    <xf numFmtId="0" fontId="13" fillId="0" borderId="0" xfId="0" applyFont="1" applyBorder="1" applyAlignment="1"/>
    <xf numFmtId="0" fontId="14" fillId="0" borderId="0" xfId="0" applyFont="1" applyBorder="1" applyAlignment="1">
      <alignment horizontal="right" shrinkToFit="1"/>
    </xf>
    <xf numFmtId="0" fontId="12" fillId="0" borderId="0" xfId="0" applyFont="1" applyFill="1" applyBorder="1"/>
    <xf numFmtId="0" fontId="13" fillId="0" borderId="0" xfId="0" applyFont="1"/>
    <xf numFmtId="0" fontId="12" fillId="0" borderId="10" xfId="0" applyFont="1" applyBorder="1"/>
    <xf numFmtId="0" fontId="13" fillId="0" borderId="2" xfId="0" applyFont="1" applyBorder="1" applyAlignment="1">
      <alignment horizontal="center" vertical="center"/>
    </xf>
    <xf numFmtId="0" fontId="12" fillId="0" borderId="3" xfId="0" applyFont="1" applyBorder="1"/>
    <xf numFmtId="168" fontId="12" fillId="0" borderId="3" xfId="0" applyNumberFormat="1" applyFont="1" applyBorder="1" applyAlignment="1">
      <alignment horizontal="right"/>
    </xf>
    <xf numFmtId="0" fontId="12" fillId="0" borderId="3" xfId="0" applyFont="1" applyBorder="1" applyAlignment="1">
      <alignment horizontal="center"/>
    </xf>
    <xf numFmtId="0" fontId="13" fillId="0" borderId="32" xfId="0" applyFont="1" applyBorder="1" applyAlignment="1">
      <alignment horizontal="center" vertical="center"/>
    </xf>
    <xf numFmtId="168" fontId="12" fillId="0" borderId="4" xfId="0" applyNumberFormat="1" applyFont="1" applyBorder="1" applyAlignment="1">
      <alignment horizontal="right"/>
    </xf>
    <xf numFmtId="0" fontId="12" fillId="0" borderId="4" xfId="0" applyFont="1" applyBorder="1" applyAlignment="1">
      <alignment horizontal="center"/>
    </xf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2" fillId="0" borderId="8" xfId="0" applyFont="1" applyBorder="1"/>
    <xf numFmtId="0" fontId="12" fillId="0" borderId="9" xfId="0" applyFont="1" applyBorder="1" applyAlignment="1">
      <alignment horizontal="right"/>
    </xf>
    <xf numFmtId="0" fontId="12" fillId="0" borderId="11" xfId="0" applyFont="1" applyBorder="1"/>
    <xf numFmtId="0" fontId="12" fillId="0" borderId="12" xfId="0" applyFont="1" applyBorder="1"/>
    <xf numFmtId="0" fontId="12" fillId="0" borderId="13" xfId="0" applyFont="1" applyBorder="1" applyAlignment="1">
      <alignment horizontal="right"/>
    </xf>
    <xf numFmtId="0" fontId="12" fillId="0" borderId="21" xfId="0" applyFont="1" applyBorder="1"/>
    <xf numFmtId="0" fontId="12" fillId="0" borderId="22" xfId="0" applyFont="1" applyBorder="1"/>
    <xf numFmtId="0" fontId="12" fillId="0" borderId="23" xfId="0" applyFont="1" applyBorder="1"/>
    <xf numFmtId="0" fontId="12" fillId="0" borderId="6" xfId="0" applyFont="1" applyBorder="1" applyAlignment="1">
      <alignment horizontal="center"/>
    </xf>
    <xf numFmtId="0" fontId="13" fillId="0" borderId="6" xfId="0" applyFont="1" applyBorder="1"/>
    <xf numFmtId="0" fontId="13" fillId="0" borderId="0" xfId="0" applyFont="1" applyBorder="1" applyAlignment="1">
      <alignment vertical="center"/>
    </xf>
    <xf numFmtId="20" fontId="12" fillId="0" borderId="3" xfId="0" applyNumberFormat="1" applyFont="1" applyBorder="1" applyAlignment="1">
      <alignment horizontal="center"/>
    </xf>
    <xf numFmtId="20" fontId="12" fillId="0" borderId="4" xfId="0" applyNumberFormat="1" applyFont="1" applyBorder="1" applyAlignment="1">
      <alignment horizontal="center"/>
    </xf>
    <xf numFmtId="0" fontId="0" fillId="0" borderId="0" xfId="0"/>
    <xf numFmtId="0" fontId="12" fillId="0" borderId="0" xfId="0" applyFont="1" applyBorder="1"/>
    <xf numFmtId="0" fontId="14" fillId="0" borderId="0" xfId="0" applyNumberFormat="1" applyFont="1" applyBorder="1" applyAlignment="1">
      <alignment horizontal="left" shrinkToFit="1"/>
    </xf>
    <xf numFmtId="0" fontId="12" fillId="0" borderId="0" xfId="0" applyFont="1" applyBorder="1" applyAlignment="1">
      <alignment vertical="center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/>
    <xf numFmtId="0" fontId="12" fillId="0" borderId="10" xfId="0" applyFont="1" applyBorder="1"/>
    <xf numFmtId="0" fontId="13" fillId="0" borderId="2" xfId="0" applyFont="1" applyBorder="1" applyAlignment="1">
      <alignment horizontal="center" vertical="center"/>
    </xf>
    <xf numFmtId="0" fontId="12" fillId="0" borderId="3" xfId="0" applyFont="1" applyBorder="1"/>
    <xf numFmtId="168" fontId="12" fillId="0" borderId="3" xfId="0" applyNumberFormat="1" applyFont="1" applyBorder="1" applyAlignment="1">
      <alignment horizontal="right"/>
    </xf>
    <xf numFmtId="0" fontId="12" fillId="0" borderId="3" xfId="0" applyFont="1" applyBorder="1" applyAlignment="1">
      <alignment horizontal="center"/>
    </xf>
    <xf numFmtId="0" fontId="13" fillId="0" borderId="32" xfId="0" applyFont="1" applyBorder="1" applyAlignment="1">
      <alignment horizontal="center" vertical="center"/>
    </xf>
    <xf numFmtId="168" fontId="12" fillId="0" borderId="4" xfId="0" applyNumberFormat="1" applyFont="1" applyBorder="1" applyAlignment="1">
      <alignment horizontal="right"/>
    </xf>
    <xf numFmtId="0" fontId="12" fillId="0" borderId="4" xfId="0" applyFont="1" applyBorder="1" applyAlignment="1">
      <alignment horizontal="center"/>
    </xf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2" fillId="0" borderId="8" xfId="0" applyFont="1" applyBorder="1"/>
    <xf numFmtId="0" fontId="12" fillId="0" borderId="9" xfId="0" applyFont="1" applyBorder="1" applyAlignment="1">
      <alignment horizontal="right"/>
    </xf>
    <xf numFmtId="0" fontId="12" fillId="0" borderId="11" xfId="0" applyFont="1" applyBorder="1"/>
    <xf numFmtId="0" fontId="12" fillId="0" borderId="12" xfId="0" applyFont="1" applyBorder="1"/>
    <xf numFmtId="0" fontId="12" fillId="0" borderId="13" xfId="0" applyFont="1" applyBorder="1" applyAlignment="1">
      <alignment horizontal="right"/>
    </xf>
    <xf numFmtId="0" fontId="12" fillId="0" borderId="21" xfId="0" applyFont="1" applyBorder="1"/>
    <xf numFmtId="0" fontId="12" fillId="0" borderId="22" xfId="0" applyFont="1" applyBorder="1"/>
    <xf numFmtId="0" fontId="12" fillId="0" borderId="23" xfId="0" applyFont="1" applyBorder="1"/>
    <xf numFmtId="0" fontId="12" fillId="0" borderId="6" xfId="0" applyFont="1" applyBorder="1" applyAlignment="1">
      <alignment horizontal="center"/>
    </xf>
    <xf numFmtId="0" fontId="13" fillId="0" borderId="6" xfId="0" applyFont="1" applyBorder="1"/>
    <xf numFmtId="0" fontId="13" fillId="0" borderId="0" xfId="0" applyFont="1" applyBorder="1" applyAlignment="1">
      <alignment vertical="center"/>
    </xf>
    <xf numFmtId="20" fontId="12" fillId="0" borderId="3" xfId="0" applyNumberFormat="1" applyFont="1" applyBorder="1" applyAlignment="1">
      <alignment horizontal="center"/>
    </xf>
    <xf numFmtId="20" fontId="12" fillId="0" borderId="4" xfId="0" applyNumberFormat="1" applyFont="1" applyBorder="1" applyAlignment="1">
      <alignment horizontal="center"/>
    </xf>
    <xf numFmtId="20" fontId="11" fillId="0" borderId="0" xfId="0" applyNumberFormat="1" applyFont="1"/>
    <xf numFmtId="169" fontId="12" fillId="0" borderId="43" xfId="0" applyNumberFormat="1" applyFont="1" applyBorder="1" applyAlignment="1">
      <alignment horizontal="center"/>
    </xf>
    <xf numFmtId="20" fontId="12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168" fontId="12" fillId="0" borderId="1" xfId="0" applyNumberFormat="1" applyFont="1" applyBorder="1" applyAlignment="1">
      <alignment horizontal="right"/>
    </xf>
    <xf numFmtId="0" fontId="12" fillId="0" borderId="1" xfId="0" applyFont="1" applyBorder="1"/>
    <xf numFmtId="0" fontId="13" fillId="0" borderId="33" xfId="0" applyFont="1" applyBorder="1" applyAlignment="1">
      <alignment horizontal="center" vertical="center"/>
    </xf>
    <xf numFmtId="0" fontId="12" fillId="0" borderId="0" xfId="0" applyFont="1" applyBorder="1"/>
    <xf numFmtId="0" fontId="12" fillId="0" borderId="10" xfId="0" applyFont="1" applyBorder="1"/>
    <xf numFmtId="0" fontId="12" fillId="0" borderId="3" xfId="0" applyFont="1" applyBorder="1"/>
    <xf numFmtId="168" fontId="12" fillId="0" borderId="3" xfId="0" applyNumberFormat="1" applyFont="1" applyBorder="1" applyAlignment="1">
      <alignment horizontal="right"/>
    </xf>
    <xf numFmtId="0" fontId="13" fillId="0" borderId="32" xfId="0" applyFont="1" applyBorder="1" applyAlignment="1">
      <alignment horizontal="center" vertical="center"/>
    </xf>
    <xf numFmtId="168" fontId="12" fillId="0" borderId="4" xfId="0" applyNumberFormat="1" applyFont="1" applyBorder="1" applyAlignment="1">
      <alignment horizontal="right"/>
    </xf>
    <xf numFmtId="0" fontId="12" fillId="0" borderId="4" xfId="0" applyFont="1" applyBorder="1" applyAlignment="1">
      <alignment horizontal="center"/>
    </xf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2" fillId="0" borderId="9" xfId="0" applyFont="1" applyBorder="1" applyAlignment="1">
      <alignment horizontal="right"/>
    </xf>
    <xf numFmtId="0" fontId="12" fillId="0" borderId="11" xfId="0" applyFont="1" applyBorder="1"/>
    <xf numFmtId="0" fontId="12" fillId="0" borderId="13" xfId="0" applyFont="1" applyBorder="1" applyAlignment="1">
      <alignment horizontal="right"/>
    </xf>
    <xf numFmtId="0" fontId="12" fillId="0" borderId="21" xfId="0" applyFont="1" applyBorder="1"/>
    <xf numFmtId="0" fontId="12" fillId="0" borderId="22" xfId="0" applyFont="1" applyBorder="1"/>
    <xf numFmtId="0" fontId="12" fillId="0" borderId="23" xfId="0" applyFont="1" applyBorder="1"/>
    <xf numFmtId="0" fontId="12" fillId="0" borderId="29" xfId="0" applyFont="1" applyBorder="1"/>
    <xf numFmtId="0" fontId="12" fillId="0" borderId="30" xfId="0" applyFont="1" applyBorder="1"/>
    <xf numFmtId="20" fontId="12" fillId="0" borderId="4" xfId="0" applyNumberFormat="1" applyFont="1" applyBorder="1" applyAlignment="1">
      <alignment horizontal="center"/>
    </xf>
    <xf numFmtId="0" fontId="0" fillId="0" borderId="0" xfId="0"/>
    <xf numFmtId="0" fontId="12" fillId="0" borderId="0" xfId="0" applyFont="1"/>
    <xf numFmtId="0" fontId="12" fillId="0" borderId="0" xfId="0" applyFont="1" applyBorder="1"/>
    <xf numFmtId="0" fontId="12" fillId="0" borderId="0" xfId="0" applyFont="1" applyBorder="1" applyAlignment="1">
      <alignment horizontal="center"/>
    </xf>
    <xf numFmtId="0" fontId="13" fillId="0" borderId="0" xfId="0" applyFont="1" applyBorder="1"/>
    <xf numFmtId="0" fontId="12" fillId="0" borderId="0" xfId="0" applyFont="1" applyBorder="1" applyAlignment="1">
      <alignment horizontal="right"/>
    </xf>
    <xf numFmtId="0" fontId="14" fillId="0" borderId="0" xfId="0" applyNumberFormat="1" applyFont="1" applyBorder="1" applyAlignment="1">
      <alignment horizontal="left" shrinkToFit="1"/>
    </xf>
    <xf numFmtId="0" fontId="12" fillId="0" borderId="0" xfId="0" applyFont="1" applyBorder="1" applyAlignment="1">
      <alignment vertical="center"/>
    </xf>
    <xf numFmtId="0" fontId="13" fillId="0" borderId="0" xfId="0" applyFont="1" applyBorder="1" applyAlignment="1">
      <alignment horizontal="right"/>
    </xf>
    <xf numFmtId="49" fontId="13" fillId="0" borderId="0" xfId="0" applyNumberFormat="1" applyFont="1" applyBorder="1"/>
    <xf numFmtId="0" fontId="13" fillId="0" borderId="0" xfId="0" applyFont="1" applyBorder="1" applyAlignment="1"/>
    <xf numFmtId="0" fontId="14" fillId="0" borderId="0" xfId="0" applyFont="1" applyBorder="1" applyAlignment="1">
      <alignment horizontal="right" shrinkToFit="1"/>
    </xf>
    <xf numFmtId="0" fontId="12" fillId="0" borderId="0" xfId="0" applyFont="1" applyFill="1" applyBorder="1"/>
    <xf numFmtId="0" fontId="13" fillId="0" borderId="0" xfId="0" applyFont="1"/>
    <xf numFmtId="0" fontId="12" fillId="0" borderId="10" xfId="0" applyFont="1" applyBorder="1"/>
    <xf numFmtId="0" fontId="13" fillId="0" borderId="2" xfId="0" applyFont="1" applyBorder="1" applyAlignment="1">
      <alignment horizontal="center" vertical="center"/>
    </xf>
    <xf numFmtId="0" fontId="12" fillId="0" borderId="3" xfId="0" applyFont="1" applyBorder="1"/>
    <xf numFmtId="168" fontId="12" fillId="0" borderId="3" xfId="0" applyNumberFormat="1" applyFont="1" applyBorder="1" applyAlignment="1">
      <alignment horizontal="right"/>
    </xf>
    <xf numFmtId="0" fontId="12" fillId="0" borderId="3" xfId="0" applyFont="1" applyBorder="1" applyAlignment="1">
      <alignment horizontal="center"/>
    </xf>
    <xf numFmtId="0" fontId="13" fillId="0" borderId="32" xfId="0" applyFont="1" applyBorder="1" applyAlignment="1">
      <alignment horizontal="center" vertical="center"/>
    </xf>
    <xf numFmtId="168" fontId="12" fillId="0" borderId="4" xfId="0" applyNumberFormat="1" applyFont="1" applyBorder="1" applyAlignment="1">
      <alignment horizontal="right"/>
    </xf>
    <xf numFmtId="0" fontId="12" fillId="0" borderId="4" xfId="0" applyFont="1" applyBorder="1" applyAlignment="1">
      <alignment horizontal="center"/>
    </xf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2" fillId="0" borderId="8" xfId="0" applyFont="1" applyBorder="1"/>
    <xf numFmtId="0" fontId="12" fillId="0" borderId="9" xfId="0" applyFont="1" applyBorder="1" applyAlignment="1">
      <alignment horizontal="right"/>
    </xf>
    <xf numFmtId="0" fontId="12" fillId="0" borderId="11" xfId="0" applyFont="1" applyBorder="1"/>
    <xf numFmtId="0" fontId="12" fillId="0" borderId="12" xfId="0" applyFont="1" applyBorder="1"/>
    <xf numFmtId="0" fontId="12" fillId="0" borderId="13" xfId="0" applyFont="1" applyBorder="1" applyAlignment="1">
      <alignment horizontal="right"/>
    </xf>
    <xf numFmtId="0" fontId="12" fillId="0" borderId="21" xfId="0" applyFont="1" applyBorder="1"/>
    <xf numFmtId="0" fontId="12" fillId="0" borderId="22" xfId="0" applyFont="1" applyBorder="1"/>
    <xf numFmtId="0" fontId="12" fillId="0" borderId="23" xfId="0" applyFont="1" applyBorder="1"/>
    <xf numFmtId="0" fontId="12" fillId="0" borderId="6" xfId="0" applyFont="1" applyBorder="1" applyAlignment="1">
      <alignment horizontal="center"/>
    </xf>
    <xf numFmtId="0" fontId="13" fillId="0" borderId="0" xfId="0" applyFont="1" applyBorder="1" applyAlignment="1">
      <alignment vertical="center"/>
    </xf>
    <xf numFmtId="0" fontId="12" fillId="0" borderId="29" xfId="0" applyFont="1" applyBorder="1"/>
    <xf numFmtId="0" fontId="12" fillId="0" borderId="30" xfId="0" applyFont="1" applyBorder="1"/>
    <xf numFmtId="20" fontId="12" fillId="0" borderId="3" xfId="0" applyNumberFormat="1" applyFont="1" applyBorder="1" applyAlignment="1">
      <alignment horizontal="center"/>
    </xf>
    <xf numFmtId="20" fontId="12" fillId="0" borderId="4" xfId="0" applyNumberFormat="1" applyFont="1" applyBorder="1" applyAlignment="1">
      <alignment horizontal="center"/>
    </xf>
    <xf numFmtId="164" fontId="13" fillId="0" borderId="0" xfId="0" applyNumberFormat="1" applyFont="1" applyBorder="1" applyAlignment="1"/>
    <xf numFmtId="164" fontId="12" fillId="0" borderId="0" xfId="1" applyNumberFormat="1" applyFont="1"/>
    <xf numFmtId="167" fontId="12" fillId="0" borderId="0" xfId="0" applyNumberFormat="1" applyFont="1"/>
    <xf numFmtId="0" fontId="12" fillId="0" borderId="0" xfId="0" applyFont="1"/>
    <xf numFmtId="0" fontId="12" fillId="0" borderId="0" xfId="0" applyFont="1" applyBorder="1"/>
    <xf numFmtId="0" fontId="12" fillId="0" borderId="10" xfId="0" applyFont="1" applyBorder="1"/>
    <xf numFmtId="0" fontId="13" fillId="0" borderId="2" xfId="0" applyFont="1" applyBorder="1" applyAlignment="1">
      <alignment horizontal="center" vertical="center"/>
    </xf>
    <xf numFmtId="0" fontId="12" fillId="0" borderId="3" xfId="0" applyFont="1" applyBorder="1"/>
    <xf numFmtId="168" fontId="12" fillId="0" borderId="3" xfId="0" applyNumberFormat="1" applyFont="1" applyBorder="1" applyAlignment="1">
      <alignment horizontal="right"/>
    </xf>
    <xf numFmtId="0" fontId="12" fillId="0" borderId="3" xfId="0" applyFont="1" applyBorder="1" applyAlignment="1">
      <alignment horizontal="center"/>
    </xf>
    <xf numFmtId="0" fontId="13" fillId="0" borderId="32" xfId="0" applyFont="1" applyBorder="1" applyAlignment="1">
      <alignment horizontal="center" vertical="center"/>
    </xf>
    <xf numFmtId="168" fontId="12" fillId="0" borderId="4" xfId="0" applyNumberFormat="1" applyFont="1" applyBorder="1" applyAlignment="1">
      <alignment horizontal="right"/>
    </xf>
    <xf numFmtId="0" fontId="12" fillId="0" borderId="4" xfId="0" applyFont="1" applyBorder="1" applyAlignment="1">
      <alignment horizontal="center"/>
    </xf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2" fillId="0" borderId="8" xfId="0" applyFont="1" applyBorder="1"/>
    <xf numFmtId="0" fontId="12" fillId="0" borderId="9" xfId="0" applyFont="1" applyBorder="1" applyAlignment="1">
      <alignment horizontal="right"/>
    </xf>
    <xf numFmtId="0" fontId="12" fillId="0" borderId="11" xfId="0" applyFont="1" applyBorder="1"/>
    <xf numFmtId="0" fontId="12" fillId="0" borderId="12" xfId="0" applyFont="1" applyBorder="1"/>
    <xf numFmtId="0" fontId="12" fillId="0" borderId="13" xfId="0" applyFont="1" applyBorder="1" applyAlignment="1">
      <alignment horizontal="right"/>
    </xf>
    <xf numFmtId="0" fontId="12" fillId="0" borderId="21" xfId="0" applyFont="1" applyBorder="1"/>
    <xf numFmtId="0" fontId="12" fillId="0" borderId="22" xfId="0" applyFont="1" applyBorder="1"/>
    <xf numFmtId="0" fontId="12" fillId="0" borderId="23" xfId="0" applyFont="1" applyBorder="1"/>
    <xf numFmtId="20" fontId="12" fillId="0" borderId="3" xfId="0" applyNumberFormat="1" applyFont="1" applyBorder="1" applyAlignment="1">
      <alignment horizontal="center"/>
    </xf>
    <xf numFmtId="20" fontId="12" fillId="0" borderId="4" xfId="0" applyNumberFormat="1" applyFont="1" applyBorder="1" applyAlignment="1">
      <alignment horizontal="center"/>
    </xf>
    <xf numFmtId="0" fontId="12" fillId="0" borderId="0" xfId="0" applyFont="1" applyBorder="1"/>
    <xf numFmtId="0" fontId="0" fillId="0" borderId="0" xfId="0"/>
    <xf numFmtId="0" fontId="12" fillId="0" borderId="0" xfId="0" applyFont="1" applyBorder="1"/>
    <xf numFmtId="0" fontId="14" fillId="0" borderId="0" xfId="0" applyNumberFormat="1" applyFont="1" applyBorder="1" applyAlignment="1">
      <alignment horizontal="left" shrinkToFit="1"/>
    </xf>
    <xf numFmtId="0" fontId="12" fillId="0" borderId="0" xfId="0" applyFont="1" applyBorder="1" applyAlignment="1">
      <alignment vertical="center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/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2" fillId="0" borderId="10" xfId="0" applyFont="1" applyBorder="1"/>
    <xf numFmtId="165" fontId="13" fillId="0" borderId="3" xfId="0" applyNumberFormat="1" applyFont="1" applyBorder="1" applyAlignment="1">
      <alignment horizontal="center" vertical="center" wrapText="1"/>
    </xf>
    <xf numFmtId="165" fontId="13" fillId="0" borderId="16" xfId="0" applyNumberFormat="1" applyFont="1" applyBorder="1" applyAlignment="1">
      <alignment horizontal="center" vertical="center" wrapText="1"/>
    </xf>
    <xf numFmtId="49" fontId="13" fillId="0" borderId="27" xfId="0" applyNumberFormat="1" applyFont="1" applyBorder="1" applyAlignment="1">
      <alignment horizontal="center" vertical="center" shrinkToFit="1"/>
    </xf>
    <xf numFmtId="49" fontId="13" fillId="0" borderId="28" xfId="0" applyNumberFormat="1" applyFont="1" applyBorder="1" applyAlignment="1">
      <alignment horizontal="center" vertical="center" shrinkToFit="1"/>
    </xf>
    <xf numFmtId="0" fontId="13" fillId="0" borderId="2" xfId="0" applyFont="1" applyBorder="1" applyAlignment="1">
      <alignment horizontal="center" vertical="center"/>
    </xf>
    <xf numFmtId="0" fontId="12" fillId="0" borderId="3" xfId="0" applyFont="1" applyBorder="1"/>
    <xf numFmtId="168" fontId="12" fillId="0" borderId="3" xfId="0" applyNumberFormat="1" applyFont="1" applyBorder="1" applyAlignment="1">
      <alignment horizontal="right"/>
    </xf>
    <xf numFmtId="0" fontId="12" fillId="0" borderId="3" xfId="0" applyFont="1" applyBorder="1" applyAlignment="1">
      <alignment horizontal="center"/>
    </xf>
    <xf numFmtId="169" fontId="12" fillId="0" borderId="3" xfId="0" applyNumberFormat="1" applyFont="1" applyBorder="1" applyAlignment="1">
      <alignment horizontal="center"/>
    </xf>
    <xf numFmtId="169" fontId="12" fillId="0" borderId="16" xfId="0" applyNumberFormat="1" applyFont="1" applyBorder="1" applyAlignment="1">
      <alignment horizontal="center"/>
    </xf>
    <xf numFmtId="0" fontId="13" fillId="0" borderId="32" xfId="0" applyFont="1" applyBorder="1" applyAlignment="1">
      <alignment horizontal="center" vertical="center"/>
    </xf>
    <xf numFmtId="168" fontId="12" fillId="0" borderId="4" xfId="0" applyNumberFormat="1" applyFont="1" applyBorder="1" applyAlignment="1">
      <alignment horizontal="right"/>
    </xf>
    <xf numFmtId="0" fontId="12" fillId="0" borderId="4" xfId="0" applyFont="1" applyBorder="1" applyAlignment="1">
      <alignment horizontal="center"/>
    </xf>
    <xf numFmtId="169" fontId="12" fillId="0" borderId="4" xfId="0" applyNumberFormat="1" applyFont="1" applyBorder="1" applyAlignment="1">
      <alignment horizontal="center"/>
    </xf>
    <xf numFmtId="169" fontId="12" fillId="0" borderId="17" xfId="0" applyNumberFormat="1" applyFont="1" applyBorder="1" applyAlignment="1">
      <alignment horizontal="center"/>
    </xf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2" fillId="0" borderId="8" xfId="0" applyFont="1" applyBorder="1"/>
    <xf numFmtId="0" fontId="12" fillId="0" borderId="9" xfId="0" applyFont="1" applyBorder="1" applyAlignment="1">
      <alignment horizontal="right"/>
    </xf>
    <xf numFmtId="49" fontId="12" fillId="0" borderId="1" xfId="0" applyNumberFormat="1" applyFont="1" applyBorder="1" applyAlignment="1">
      <alignment horizontal="center"/>
    </xf>
    <xf numFmtId="49" fontId="12" fillId="0" borderId="18" xfId="0" applyNumberFormat="1" applyFont="1" applyBorder="1" applyAlignment="1">
      <alignment horizontal="center"/>
    </xf>
    <xf numFmtId="0" fontId="12" fillId="0" borderId="11" xfId="0" applyFont="1" applyBorder="1"/>
    <xf numFmtId="0" fontId="12" fillId="0" borderId="12" xfId="0" applyFont="1" applyBorder="1"/>
    <xf numFmtId="0" fontId="12" fillId="0" borderId="13" xfId="0" applyFont="1" applyBorder="1" applyAlignment="1">
      <alignment horizontal="right"/>
    </xf>
    <xf numFmtId="164" fontId="12" fillId="0" borderId="4" xfId="0" applyNumberFormat="1" applyFont="1" applyBorder="1" applyAlignment="1">
      <alignment horizontal="center"/>
    </xf>
    <xf numFmtId="164" fontId="12" fillId="0" borderId="17" xfId="0" applyNumberFormat="1" applyFont="1" applyBorder="1" applyAlignment="1">
      <alignment horizontal="center"/>
    </xf>
    <xf numFmtId="166" fontId="12" fillId="0" borderId="4" xfId="0" applyNumberFormat="1" applyFont="1" applyBorder="1" applyAlignment="1">
      <alignment horizontal="center"/>
    </xf>
    <xf numFmtId="166" fontId="12" fillId="0" borderId="17" xfId="0" applyNumberFormat="1" applyFont="1" applyBorder="1" applyAlignment="1">
      <alignment horizontal="center"/>
    </xf>
    <xf numFmtId="0" fontId="12" fillId="0" borderId="21" xfId="0" applyFont="1" applyBorder="1"/>
    <xf numFmtId="0" fontId="12" fillId="0" borderId="22" xfId="0" applyFont="1" applyBorder="1"/>
    <xf numFmtId="0" fontId="12" fillId="0" borderId="23" xfId="0" applyFont="1" applyBorder="1"/>
    <xf numFmtId="164" fontId="12" fillId="0" borderId="15" xfId="0" applyNumberFormat="1" applyFont="1" applyBorder="1" applyAlignment="1">
      <alignment horizontal="center"/>
    </xf>
    <xf numFmtId="164" fontId="12" fillId="0" borderId="19" xfId="0" applyNumberFormat="1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3" fillId="0" borderId="6" xfId="0" applyFont="1" applyBorder="1"/>
    <xf numFmtId="0" fontId="13" fillId="0" borderId="0" xfId="0" applyFont="1" applyBorder="1" applyAlignment="1">
      <alignment vertical="center"/>
    </xf>
    <xf numFmtId="0" fontId="12" fillId="0" borderId="29" xfId="0" applyFont="1" applyBorder="1"/>
    <xf numFmtId="0" fontId="12" fillId="0" borderId="30" xfId="0" applyFont="1" applyBorder="1"/>
    <xf numFmtId="20" fontId="12" fillId="0" borderId="3" xfId="0" applyNumberFormat="1" applyFont="1" applyBorder="1" applyAlignment="1">
      <alignment horizontal="center"/>
    </xf>
    <xf numFmtId="20" fontId="12" fillId="0" borderId="4" xfId="0" applyNumberFormat="1" applyFont="1" applyBorder="1" applyAlignment="1">
      <alignment horizontal="center"/>
    </xf>
    <xf numFmtId="0" fontId="12" fillId="0" borderId="0" xfId="0" applyFont="1" applyBorder="1"/>
    <xf numFmtId="0" fontId="13" fillId="0" borderId="0" xfId="0" applyFont="1" applyBorder="1" applyAlignment="1"/>
    <xf numFmtId="0" fontId="12" fillId="0" borderId="10" xfId="0" applyFont="1" applyBorder="1"/>
    <xf numFmtId="0" fontId="13" fillId="0" borderId="2" xfId="0" applyFont="1" applyBorder="1" applyAlignment="1">
      <alignment horizontal="center" vertical="center"/>
    </xf>
    <xf numFmtId="0" fontId="12" fillId="0" borderId="3" xfId="0" applyFont="1" applyBorder="1"/>
    <xf numFmtId="168" fontId="12" fillId="0" borderId="3" xfId="0" applyNumberFormat="1" applyFont="1" applyBorder="1" applyAlignment="1">
      <alignment horizontal="right"/>
    </xf>
    <xf numFmtId="0" fontId="12" fillId="0" borderId="3" xfId="0" applyFont="1" applyBorder="1" applyAlignment="1">
      <alignment horizontal="center"/>
    </xf>
    <xf numFmtId="0" fontId="13" fillId="0" borderId="32" xfId="0" applyFont="1" applyBorder="1" applyAlignment="1">
      <alignment horizontal="center" vertical="center"/>
    </xf>
    <xf numFmtId="168" fontId="12" fillId="0" borderId="4" xfId="0" applyNumberFormat="1" applyFont="1" applyBorder="1" applyAlignment="1">
      <alignment horizontal="right"/>
    </xf>
    <xf numFmtId="0" fontId="12" fillId="0" borderId="4" xfId="0" applyFont="1" applyBorder="1" applyAlignment="1">
      <alignment horizontal="center"/>
    </xf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2" fillId="0" borderId="8" xfId="0" applyFont="1" applyBorder="1"/>
    <xf numFmtId="0" fontId="12" fillId="0" borderId="9" xfId="0" applyFont="1" applyBorder="1" applyAlignment="1">
      <alignment horizontal="right"/>
    </xf>
    <xf numFmtId="0" fontId="12" fillId="0" borderId="11" xfId="0" applyFont="1" applyBorder="1"/>
    <xf numFmtId="0" fontId="12" fillId="0" borderId="12" xfId="0" applyFont="1" applyBorder="1"/>
    <xf numFmtId="0" fontId="12" fillId="0" borderId="13" xfId="0" applyFont="1" applyBorder="1" applyAlignment="1">
      <alignment horizontal="right"/>
    </xf>
    <xf numFmtId="0" fontId="12" fillId="0" borderId="21" xfId="0" applyFont="1" applyBorder="1"/>
    <xf numFmtId="0" fontId="12" fillId="0" borderId="22" xfId="0" applyFont="1" applyBorder="1"/>
    <xf numFmtId="0" fontId="12" fillId="0" borderId="23" xfId="0" applyFont="1" applyBorder="1"/>
    <xf numFmtId="20" fontId="12" fillId="0" borderId="3" xfId="0" applyNumberFormat="1" applyFont="1" applyBorder="1" applyAlignment="1">
      <alignment horizontal="center"/>
    </xf>
    <xf numFmtId="20" fontId="12" fillId="0" borderId="4" xfId="0" applyNumberFormat="1" applyFont="1" applyBorder="1" applyAlignment="1">
      <alignment horizontal="center"/>
    </xf>
    <xf numFmtId="0" fontId="10" fillId="0" borderId="44" xfId="0" applyFont="1" applyBorder="1"/>
    <xf numFmtId="20" fontId="0" fillId="0" borderId="0" xfId="0" applyNumberFormat="1"/>
    <xf numFmtId="169" fontId="11" fillId="0" borderId="0" xfId="0" applyNumberFormat="1" applyFont="1" applyBorder="1"/>
    <xf numFmtId="169" fontId="11" fillId="0" borderId="10" xfId="0" applyNumberFormat="1" applyFont="1" applyBorder="1"/>
    <xf numFmtId="20" fontId="11" fillId="0" borderId="10" xfId="0" applyNumberFormat="1" applyFont="1" applyBorder="1"/>
    <xf numFmtId="0" fontId="10" fillId="0" borderId="0" xfId="2"/>
    <xf numFmtId="0" fontId="12" fillId="0" borderId="0" xfId="2" applyFont="1" applyBorder="1"/>
    <xf numFmtId="0" fontId="14" fillId="0" borderId="0" xfId="2" applyNumberFormat="1" applyFont="1" applyBorder="1" applyAlignment="1">
      <alignment horizontal="left" shrinkToFit="1"/>
    </xf>
    <xf numFmtId="0" fontId="12" fillId="0" borderId="0" xfId="2" applyFont="1" applyBorder="1" applyAlignment="1">
      <alignment vertical="center"/>
    </xf>
    <xf numFmtId="0" fontId="13" fillId="0" borderId="0" xfId="2" applyFont="1" applyBorder="1" applyAlignment="1">
      <alignment horizontal="right"/>
    </xf>
    <xf numFmtId="0" fontId="13" fillId="0" borderId="0" xfId="2" applyFont="1" applyBorder="1" applyAlignment="1"/>
    <xf numFmtId="0" fontId="13" fillId="0" borderId="25" xfId="2" applyFont="1" applyBorder="1" applyAlignment="1">
      <alignment horizontal="center" vertical="center" wrapText="1"/>
    </xf>
    <xf numFmtId="0" fontId="12" fillId="0" borderId="10" xfId="2" applyFont="1" applyBorder="1"/>
    <xf numFmtId="165" fontId="13" fillId="0" borderId="3" xfId="2" applyNumberFormat="1" applyFont="1" applyBorder="1" applyAlignment="1">
      <alignment horizontal="center" vertical="center" wrapText="1"/>
    </xf>
    <xf numFmtId="49" fontId="13" fillId="0" borderId="27" xfId="2" applyNumberFormat="1" applyFont="1" applyBorder="1" applyAlignment="1">
      <alignment horizontal="center" vertical="center" shrinkToFit="1"/>
    </xf>
    <xf numFmtId="0" fontId="13" fillId="0" borderId="2" xfId="2" applyFont="1" applyBorder="1" applyAlignment="1">
      <alignment horizontal="center" vertical="center"/>
    </xf>
    <xf numFmtId="0" fontId="12" fillId="0" borderId="3" xfId="2" applyFont="1" applyBorder="1"/>
    <xf numFmtId="168" fontId="12" fillId="0" borderId="3" xfId="2" applyNumberFormat="1" applyFont="1" applyBorder="1" applyAlignment="1">
      <alignment horizontal="right"/>
    </xf>
    <xf numFmtId="0" fontId="12" fillId="0" borderId="3" xfId="2" applyFont="1" applyBorder="1" applyAlignment="1">
      <alignment horizontal="center"/>
    </xf>
    <xf numFmtId="169" fontId="12" fillId="0" borderId="3" xfId="2" applyNumberFormat="1" applyFont="1" applyBorder="1" applyAlignment="1">
      <alignment horizontal="center"/>
    </xf>
    <xf numFmtId="0" fontId="13" fillId="0" borderId="32" xfId="2" applyFont="1" applyBorder="1" applyAlignment="1">
      <alignment horizontal="center" vertical="center"/>
    </xf>
    <xf numFmtId="168" fontId="12" fillId="0" borderId="4" xfId="2" applyNumberFormat="1" applyFont="1" applyBorder="1" applyAlignment="1">
      <alignment horizontal="right"/>
    </xf>
    <xf numFmtId="0" fontId="12" fillId="0" borderId="4" xfId="2" applyFont="1" applyBorder="1" applyAlignment="1">
      <alignment horizontal="center"/>
    </xf>
    <xf numFmtId="169" fontId="12" fillId="0" borderId="4" xfId="2" applyNumberFormat="1" applyFont="1" applyBorder="1" applyAlignment="1">
      <alignment horizontal="center"/>
    </xf>
    <xf numFmtId="0" fontId="12" fillId="0" borderId="5" xfId="2" applyFont="1" applyBorder="1"/>
    <xf numFmtId="0" fontId="12" fillId="0" borderId="6" xfId="2" applyFont="1" applyBorder="1"/>
    <xf numFmtId="0" fontId="12" fillId="0" borderId="7" xfId="2" applyFont="1" applyBorder="1"/>
    <xf numFmtId="0" fontId="12" fillId="0" borderId="8" xfId="2" applyFont="1" applyBorder="1"/>
    <xf numFmtId="0" fontId="12" fillId="0" borderId="9" xfId="2" applyFont="1" applyBorder="1" applyAlignment="1">
      <alignment horizontal="right"/>
    </xf>
    <xf numFmtId="49" fontId="12" fillId="0" borderId="1" xfId="2" applyNumberFormat="1" applyFont="1" applyBorder="1" applyAlignment="1">
      <alignment horizontal="center"/>
    </xf>
    <xf numFmtId="0" fontId="12" fillId="0" borderId="11" xfId="2" applyFont="1" applyBorder="1"/>
    <xf numFmtId="0" fontId="12" fillId="0" borderId="12" xfId="2" applyFont="1" applyBorder="1"/>
    <xf numFmtId="0" fontId="12" fillId="0" borderId="13" xfId="2" applyFont="1" applyBorder="1" applyAlignment="1">
      <alignment horizontal="right"/>
    </xf>
    <xf numFmtId="164" fontId="12" fillId="0" borderId="4" xfId="2" applyNumberFormat="1" applyFont="1" applyBorder="1" applyAlignment="1">
      <alignment horizontal="center"/>
    </xf>
    <xf numFmtId="166" fontId="12" fillId="0" borderId="4" xfId="2" applyNumberFormat="1" applyFont="1" applyBorder="1" applyAlignment="1">
      <alignment horizontal="center"/>
    </xf>
    <xf numFmtId="0" fontId="12" fillId="0" borderId="21" xfId="2" applyFont="1" applyBorder="1"/>
    <xf numFmtId="0" fontId="12" fillId="0" borderId="22" xfId="2" applyFont="1" applyBorder="1"/>
    <xf numFmtId="0" fontId="12" fillId="0" borderId="23" xfId="2" applyFont="1" applyBorder="1"/>
    <xf numFmtId="164" fontId="12" fillId="0" borderId="15" xfId="2" applyNumberFormat="1" applyFont="1" applyBorder="1" applyAlignment="1">
      <alignment horizontal="center"/>
    </xf>
    <xf numFmtId="0" fontId="12" fillId="0" borderId="6" xfId="2" applyFont="1" applyBorder="1" applyAlignment="1">
      <alignment horizontal="center"/>
    </xf>
    <xf numFmtId="0" fontId="13" fillId="0" borderId="6" xfId="2" applyFont="1" applyBorder="1"/>
    <xf numFmtId="0" fontId="13" fillId="0" borderId="0" xfId="2" applyFont="1" applyBorder="1" applyAlignment="1">
      <alignment vertical="center"/>
    </xf>
    <xf numFmtId="0" fontId="12" fillId="0" borderId="29" xfId="2" applyFont="1" applyBorder="1"/>
    <xf numFmtId="0" fontId="12" fillId="0" borderId="30" xfId="2" applyFont="1" applyBorder="1"/>
    <xf numFmtId="20" fontId="12" fillId="0" borderId="3" xfId="2" applyNumberFormat="1" applyFont="1" applyBorder="1" applyAlignment="1">
      <alignment horizontal="center"/>
    </xf>
    <xf numFmtId="20" fontId="12" fillId="0" borderId="4" xfId="2" applyNumberFormat="1" applyFont="1" applyBorder="1" applyAlignment="1">
      <alignment horizontal="center"/>
    </xf>
    <xf numFmtId="0" fontId="15" fillId="0" borderId="3" xfId="2" applyFont="1" applyBorder="1"/>
    <xf numFmtId="0" fontId="12" fillId="0" borderId="0" xfId="0" applyFont="1" applyBorder="1"/>
    <xf numFmtId="0" fontId="12" fillId="0" borderId="10" xfId="0" applyFont="1" applyBorder="1"/>
    <xf numFmtId="0" fontId="13" fillId="0" borderId="2" xfId="0" applyFont="1" applyBorder="1" applyAlignment="1">
      <alignment horizontal="center" vertical="center"/>
    </xf>
    <xf numFmtId="0" fontId="12" fillId="0" borderId="3" xfId="0" applyFont="1" applyBorder="1"/>
    <xf numFmtId="168" fontId="12" fillId="0" borderId="3" xfId="0" applyNumberFormat="1" applyFont="1" applyBorder="1" applyAlignment="1">
      <alignment horizontal="right"/>
    </xf>
    <xf numFmtId="0" fontId="12" fillId="0" borderId="3" xfId="0" applyFont="1" applyBorder="1" applyAlignment="1">
      <alignment horizontal="center"/>
    </xf>
    <xf numFmtId="0" fontId="13" fillId="0" borderId="32" xfId="0" applyFont="1" applyBorder="1" applyAlignment="1">
      <alignment horizontal="center" vertical="center"/>
    </xf>
    <xf numFmtId="168" fontId="12" fillId="0" borderId="4" xfId="0" applyNumberFormat="1" applyFont="1" applyBorder="1" applyAlignment="1">
      <alignment horizontal="right"/>
    </xf>
    <xf numFmtId="0" fontId="12" fillId="0" borderId="4" xfId="0" applyFont="1" applyBorder="1" applyAlignment="1">
      <alignment horizontal="center"/>
    </xf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2" fillId="0" borderId="8" xfId="0" applyFont="1" applyBorder="1"/>
    <xf numFmtId="0" fontId="12" fillId="0" borderId="9" xfId="0" applyFont="1" applyBorder="1" applyAlignment="1">
      <alignment horizontal="right"/>
    </xf>
    <xf numFmtId="0" fontId="12" fillId="0" borderId="11" xfId="0" applyFont="1" applyBorder="1"/>
    <xf numFmtId="0" fontId="12" fillId="0" borderId="12" xfId="0" applyFont="1" applyBorder="1"/>
    <xf numFmtId="0" fontId="12" fillId="0" borderId="13" xfId="0" applyFont="1" applyBorder="1" applyAlignment="1">
      <alignment horizontal="right"/>
    </xf>
    <xf numFmtId="0" fontId="12" fillId="0" borderId="21" xfId="0" applyFont="1" applyBorder="1"/>
    <xf numFmtId="0" fontId="12" fillId="0" borderId="22" xfId="0" applyFont="1" applyBorder="1"/>
    <xf numFmtId="0" fontId="12" fillId="0" borderId="23" xfId="0" applyFont="1" applyBorder="1"/>
    <xf numFmtId="20" fontId="12" fillId="0" borderId="3" xfId="0" applyNumberFormat="1" applyFont="1" applyBorder="1" applyAlignment="1">
      <alignment horizontal="center"/>
    </xf>
    <xf numFmtId="20" fontId="12" fillId="0" borderId="4" xfId="0" applyNumberFormat="1" applyFont="1" applyBorder="1" applyAlignment="1">
      <alignment horizontal="center"/>
    </xf>
    <xf numFmtId="0" fontId="15" fillId="0" borderId="3" xfId="0" applyFont="1" applyBorder="1"/>
    <xf numFmtId="0" fontId="17" fillId="3" borderId="26" xfId="7" applyBorder="1" applyAlignment="1">
      <alignment horizontal="center" vertical="center" wrapText="1"/>
    </xf>
    <xf numFmtId="165" fontId="17" fillId="3" borderId="16" xfId="7" applyNumberFormat="1" applyBorder="1" applyAlignment="1">
      <alignment horizontal="center" vertical="center" wrapText="1"/>
    </xf>
    <xf numFmtId="49" fontId="17" fillId="3" borderId="28" xfId="7" applyNumberFormat="1" applyBorder="1" applyAlignment="1">
      <alignment horizontal="center" vertical="center" shrinkToFit="1"/>
    </xf>
    <xf numFmtId="169" fontId="17" fillId="3" borderId="16" xfId="7" applyNumberFormat="1" applyBorder="1" applyAlignment="1">
      <alignment horizontal="center"/>
    </xf>
    <xf numFmtId="169" fontId="17" fillId="3" borderId="17" xfId="7" applyNumberFormat="1" applyBorder="1" applyAlignment="1">
      <alignment horizontal="center"/>
    </xf>
    <xf numFmtId="49" fontId="17" fillId="3" borderId="18" xfId="7" applyNumberFormat="1" applyBorder="1" applyAlignment="1">
      <alignment horizontal="center"/>
    </xf>
    <xf numFmtId="164" fontId="17" fillId="3" borderId="17" xfId="7" applyNumberFormat="1" applyBorder="1" applyAlignment="1">
      <alignment horizontal="center"/>
    </xf>
    <xf numFmtId="166" fontId="17" fillId="3" borderId="17" xfId="7" applyNumberFormat="1" applyBorder="1" applyAlignment="1">
      <alignment horizontal="center"/>
    </xf>
    <xf numFmtId="164" fontId="17" fillId="3" borderId="19" xfId="7" applyNumberFormat="1" applyBorder="1" applyAlignment="1">
      <alignment horizontal="center"/>
    </xf>
    <xf numFmtId="20" fontId="13" fillId="0" borderId="0" xfId="0" applyNumberFormat="1" applyFont="1" applyBorder="1" applyAlignment="1"/>
    <xf numFmtId="169" fontId="13" fillId="0" borderId="0" xfId="0" applyNumberFormat="1" applyFont="1" applyBorder="1" applyAlignment="1"/>
    <xf numFmtId="0" fontId="17" fillId="3" borderId="39" xfId="7" applyBorder="1" applyAlignment="1">
      <alignment horizontal="center" vertical="center" wrapText="1"/>
    </xf>
    <xf numFmtId="165" fontId="17" fillId="3" borderId="40" xfId="7" applyNumberFormat="1" applyBorder="1" applyAlignment="1">
      <alignment horizontal="center" vertical="center" wrapText="1"/>
    </xf>
    <xf numFmtId="49" fontId="17" fillId="3" borderId="41" xfId="7" applyNumberFormat="1" applyBorder="1" applyAlignment="1">
      <alignment horizontal="center" vertical="center" shrinkToFit="1"/>
    </xf>
    <xf numFmtId="169" fontId="17" fillId="3" borderId="40" xfId="7" applyNumberFormat="1" applyBorder="1" applyAlignment="1">
      <alignment horizontal="center"/>
    </xf>
    <xf numFmtId="169" fontId="17" fillId="3" borderId="42" xfId="7" applyNumberFormat="1" applyBorder="1" applyAlignment="1">
      <alignment horizontal="center"/>
    </xf>
    <xf numFmtId="49" fontId="17" fillId="3" borderId="43" xfId="7" applyNumberFormat="1" applyBorder="1" applyAlignment="1">
      <alignment horizontal="center"/>
    </xf>
    <xf numFmtId="164" fontId="17" fillId="3" borderId="42" xfId="7" applyNumberFormat="1" applyBorder="1" applyAlignment="1">
      <alignment horizontal="center"/>
    </xf>
    <xf numFmtId="166" fontId="17" fillId="3" borderId="42" xfId="7" applyNumberFormat="1" applyBorder="1" applyAlignment="1">
      <alignment horizontal="center"/>
    </xf>
    <xf numFmtId="164" fontId="17" fillId="3" borderId="24" xfId="7" applyNumberFormat="1" applyBorder="1" applyAlignment="1">
      <alignment horizontal="center"/>
    </xf>
    <xf numFmtId="0" fontId="18" fillId="4" borderId="39" xfId="8" applyBorder="1" applyAlignment="1">
      <alignment horizontal="center" vertical="center" wrapText="1"/>
    </xf>
    <xf numFmtId="165" fontId="18" fillId="4" borderId="40" xfId="8" applyNumberFormat="1" applyBorder="1" applyAlignment="1">
      <alignment horizontal="center" vertical="center" wrapText="1"/>
    </xf>
    <xf numFmtId="49" fontId="18" fillId="4" borderId="41" xfId="8" applyNumberFormat="1" applyBorder="1" applyAlignment="1">
      <alignment horizontal="center" vertical="center" shrinkToFit="1"/>
    </xf>
    <xf numFmtId="169" fontId="18" fillId="4" borderId="40" xfId="8" applyNumberFormat="1" applyBorder="1" applyAlignment="1">
      <alignment horizontal="center"/>
    </xf>
    <xf numFmtId="169" fontId="18" fillId="4" borderId="42" xfId="8" applyNumberFormat="1" applyBorder="1" applyAlignment="1">
      <alignment horizontal="center"/>
    </xf>
    <xf numFmtId="49" fontId="18" fillId="4" borderId="43" xfId="8" applyNumberFormat="1" applyBorder="1" applyAlignment="1">
      <alignment horizontal="center"/>
    </xf>
    <xf numFmtId="164" fontId="18" fillId="4" borderId="42" xfId="8" applyNumberFormat="1" applyBorder="1" applyAlignment="1">
      <alignment horizontal="center"/>
    </xf>
    <xf numFmtId="166" fontId="18" fillId="4" borderId="42" xfId="8" applyNumberFormat="1" applyBorder="1" applyAlignment="1">
      <alignment horizontal="center"/>
    </xf>
    <xf numFmtId="164" fontId="18" fillId="4" borderId="24" xfId="8" applyNumberFormat="1" applyBorder="1" applyAlignment="1">
      <alignment horizontal="center"/>
    </xf>
    <xf numFmtId="0" fontId="18" fillId="4" borderId="26" xfId="8" applyBorder="1" applyAlignment="1">
      <alignment horizontal="center" vertical="center" wrapText="1"/>
    </xf>
    <xf numFmtId="165" fontId="18" fillId="4" borderId="16" xfId="8" applyNumberFormat="1" applyBorder="1" applyAlignment="1">
      <alignment horizontal="center" vertical="center" wrapText="1"/>
    </xf>
    <xf numFmtId="49" fontId="18" fillId="4" borderId="28" xfId="8" applyNumberFormat="1" applyBorder="1" applyAlignment="1">
      <alignment horizontal="center" vertical="center" shrinkToFit="1"/>
    </xf>
    <xf numFmtId="169" fontId="18" fillId="4" borderId="16" xfId="8" applyNumberFormat="1" applyBorder="1" applyAlignment="1">
      <alignment horizontal="center"/>
    </xf>
    <xf numFmtId="169" fontId="18" fillId="4" borderId="17" xfId="8" applyNumberFormat="1" applyBorder="1" applyAlignment="1">
      <alignment horizontal="center"/>
    </xf>
    <xf numFmtId="49" fontId="18" fillId="4" borderId="18" xfId="8" applyNumberFormat="1" applyBorder="1" applyAlignment="1">
      <alignment horizontal="center"/>
    </xf>
    <xf numFmtId="164" fontId="18" fillId="4" borderId="17" xfId="8" applyNumberFormat="1" applyBorder="1" applyAlignment="1">
      <alignment horizontal="center"/>
    </xf>
    <xf numFmtId="166" fontId="18" fillId="4" borderId="17" xfId="8" applyNumberFormat="1" applyBorder="1" applyAlignment="1">
      <alignment horizontal="center"/>
    </xf>
    <xf numFmtId="164" fontId="18" fillId="4" borderId="19" xfId="8" applyNumberFormat="1" applyBorder="1" applyAlignment="1">
      <alignment horizontal="center"/>
    </xf>
    <xf numFmtId="0" fontId="17" fillId="3" borderId="25" xfId="7" applyBorder="1" applyAlignment="1">
      <alignment horizontal="center" vertical="center" wrapText="1"/>
    </xf>
    <xf numFmtId="165" fontId="17" fillId="3" borderId="3" xfId="7" applyNumberFormat="1" applyBorder="1" applyAlignment="1">
      <alignment horizontal="center" vertical="center" wrapText="1"/>
    </xf>
    <xf numFmtId="49" fontId="17" fillId="3" borderId="27" xfId="7" applyNumberFormat="1" applyBorder="1" applyAlignment="1">
      <alignment horizontal="center" vertical="center" shrinkToFit="1"/>
    </xf>
    <xf numFmtId="169" fontId="17" fillId="3" borderId="3" xfId="7" applyNumberFormat="1" applyBorder="1" applyAlignment="1">
      <alignment horizontal="center"/>
    </xf>
    <xf numFmtId="169" fontId="17" fillId="3" borderId="4" xfId="7" applyNumberFormat="1" applyBorder="1" applyAlignment="1">
      <alignment horizontal="center"/>
    </xf>
    <xf numFmtId="49" fontId="17" fillId="3" borderId="1" xfId="7" applyNumberFormat="1" applyBorder="1" applyAlignment="1">
      <alignment horizontal="center"/>
    </xf>
    <xf numFmtId="164" fontId="17" fillId="3" borderId="4" xfId="7" applyNumberFormat="1" applyBorder="1" applyAlignment="1">
      <alignment horizontal="center"/>
    </xf>
    <xf numFmtId="166" fontId="17" fillId="3" borderId="4" xfId="7" applyNumberFormat="1" applyBorder="1" applyAlignment="1">
      <alignment horizontal="center"/>
    </xf>
    <xf numFmtId="164" fontId="17" fillId="3" borderId="15" xfId="7" applyNumberFormat="1" applyBorder="1" applyAlignment="1">
      <alignment horizontal="center"/>
    </xf>
    <xf numFmtId="0" fontId="18" fillId="4" borderId="25" xfId="8" applyBorder="1" applyAlignment="1">
      <alignment horizontal="center" vertical="center" wrapText="1"/>
    </xf>
    <xf numFmtId="165" fontId="18" fillId="4" borderId="3" xfId="8" applyNumberFormat="1" applyBorder="1" applyAlignment="1">
      <alignment horizontal="center" vertical="center" wrapText="1"/>
    </xf>
    <xf numFmtId="49" fontId="18" fillId="4" borderId="27" xfId="8" applyNumberFormat="1" applyBorder="1" applyAlignment="1">
      <alignment horizontal="center" vertical="center" shrinkToFit="1"/>
    </xf>
    <xf numFmtId="169" fontId="18" fillId="4" borderId="3" xfId="8" applyNumberFormat="1" applyBorder="1" applyAlignment="1">
      <alignment horizontal="center"/>
    </xf>
    <xf numFmtId="169" fontId="18" fillId="4" borderId="4" xfId="8" applyNumberFormat="1" applyBorder="1" applyAlignment="1">
      <alignment horizontal="center"/>
    </xf>
    <xf numFmtId="49" fontId="18" fillId="4" borderId="1" xfId="8" applyNumberFormat="1" applyBorder="1" applyAlignment="1">
      <alignment horizontal="center"/>
    </xf>
    <xf numFmtId="164" fontId="18" fillId="4" borderId="4" xfId="8" applyNumberFormat="1" applyBorder="1" applyAlignment="1">
      <alignment horizontal="center"/>
    </xf>
    <xf numFmtId="166" fontId="18" fillId="4" borderId="4" xfId="8" applyNumberFormat="1" applyBorder="1" applyAlignment="1">
      <alignment horizontal="center"/>
    </xf>
    <xf numFmtId="164" fontId="18" fillId="4" borderId="15" xfId="8" applyNumberFormat="1" applyBorder="1" applyAlignment="1">
      <alignment horizontal="center"/>
    </xf>
    <xf numFmtId="20" fontId="12" fillId="0" borderId="0" xfId="0" applyNumberFormat="1" applyFont="1" applyBorder="1" applyAlignment="1">
      <alignment horizontal="center"/>
    </xf>
    <xf numFmtId="169" fontId="0" fillId="0" borderId="0" xfId="0" applyNumberFormat="1"/>
    <xf numFmtId="20" fontId="12" fillId="0" borderId="0" xfId="0" applyNumberFormat="1" applyFont="1" applyBorder="1"/>
    <xf numFmtId="0" fontId="12" fillId="0" borderId="0" xfId="2" applyFont="1"/>
    <xf numFmtId="0" fontId="12" fillId="0" borderId="0" xfId="2" applyFont="1" applyBorder="1" applyAlignment="1">
      <alignment horizontal="center"/>
    </xf>
    <xf numFmtId="0" fontId="13" fillId="0" borderId="0" xfId="2" applyFont="1" applyBorder="1"/>
    <xf numFmtId="0" fontId="12" fillId="0" borderId="0" xfId="2" applyFont="1" applyBorder="1" applyAlignment="1">
      <alignment horizontal="right"/>
    </xf>
    <xf numFmtId="49" fontId="13" fillId="0" borderId="0" xfId="2" applyNumberFormat="1" applyFont="1" applyBorder="1"/>
    <xf numFmtId="0" fontId="14" fillId="0" borderId="0" xfId="2" applyFont="1" applyBorder="1" applyAlignment="1">
      <alignment horizontal="right" shrinkToFit="1"/>
    </xf>
    <xf numFmtId="0" fontId="12" fillId="0" borderId="0" xfId="2" applyFont="1" applyFill="1" applyBorder="1"/>
    <xf numFmtId="0" fontId="13" fillId="0" borderId="0" xfId="2" applyFont="1"/>
    <xf numFmtId="0" fontId="17" fillId="3" borderId="2" xfId="7" applyBorder="1" applyAlignment="1">
      <alignment horizontal="center" vertical="center"/>
    </xf>
    <xf numFmtId="0" fontId="17" fillId="3" borderId="3" xfId="7" applyBorder="1"/>
    <xf numFmtId="168" fontId="17" fillId="3" borderId="3" xfId="7" applyNumberFormat="1" applyBorder="1" applyAlignment="1">
      <alignment horizontal="right"/>
    </xf>
    <xf numFmtId="0" fontId="17" fillId="3" borderId="3" xfId="7" applyBorder="1" applyAlignment="1">
      <alignment horizontal="center"/>
    </xf>
    <xf numFmtId="20" fontId="17" fillId="3" borderId="3" xfId="7" applyNumberFormat="1" applyBorder="1" applyAlignment="1">
      <alignment horizontal="center"/>
    </xf>
    <xf numFmtId="20" fontId="12" fillId="0" borderId="0" xfId="2" applyNumberFormat="1" applyFont="1"/>
    <xf numFmtId="169" fontId="12" fillId="0" borderId="0" xfId="2" applyNumberFormat="1" applyFont="1"/>
    <xf numFmtId="0" fontId="17" fillId="3" borderId="32" xfId="7" applyBorder="1" applyAlignment="1">
      <alignment horizontal="center" vertical="center"/>
    </xf>
    <xf numFmtId="168" fontId="17" fillId="3" borderId="4" xfId="7" applyNumberFormat="1" applyBorder="1" applyAlignment="1">
      <alignment horizontal="right"/>
    </xf>
    <xf numFmtId="0" fontId="17" fillId="3" borderId="4" xfId="7" applyBorder="1" applyAlignment="1">
      <alignment horizontal="center"/>
    </xf>
    <xf numFmtId="20" fontId="17" fillId="3" borderId="4" xfId="7" applyNumberFormat="1" applyBorder="1" applyAlignment="1">
      <alignment horizontal="center"/>
    </xf>
    <xf numFmtId="0" fontId="17" fillId="3" borderId="5" xfId="7" applyBorder="1"/>
    <xf numFmtId="0" fontId="17" fillId="3" borderId="6" xfId="7" applyBorder="1"/>
    <xf numFmtId="0" fontId="17" fillId="3" borderId="7" xfId="7" applyBorder="1"/>
    <xf numFmtId="0" fontId="17" fillId="3" borderId="8" xfId="7" applyBorder="1"/>
    <xf numFmtId="0" fontId="17" fillId="3" borderId="9" xfId="7" applyBorder="1" applyAlignment="1">
      <alignment horizontal="right"/>
    </xf>
    <xf numFmtId="0" fontId="17" fillId="3" borderId="10" xfId="7" applyBorder="1"/>
    <xf numFmtId="0" fontId="17" fillId="3" borderId="0" xfId="7" applyBorder="1"/>
    <xf numFmtId="0" fontId="17" fillId="3" borderId="11" xfId="7" applyBorder="1"/>
    <xf numFmtId="0" fontId="17" fillId="3" borderId="12" xfId="7" applyBorder="1"/>
    <xf numFmtId="0" fontId="17" fillId="3" borderId="13" xfId="7" applyBorder="1" applyAlignment="1">
      <alignment horizontal="right"/>
    </xf>
    <xf numFmtId="0" fontId="17" fillId="3" borderId="21" xfId="7" applyBorder="1"/>
    <xf numFmtId="0" fontId="17" fillId="3" borderId="22" xfId="7" applyBorder="1"/>
    <xf numFmtId="0" fontId="17" fillId="3" borderId="23" xfId="7" applyBorder="1"/>
    <xf numFmtId="0" fontId="17" fillId="3" borderId="29" xfId="7" applyBorder="1"/>
    <xf numFmtId="0" fontId="17" fillId="3" borderId="30" xfId="7" applyBorder="1"/>
    <xf numFmtId="0" fontId="16" fillId="0" borderId="0" xfId="2" applyFont="1"/>
    <xf numFmtId="0" fontId="11" fillId="0" borderId="0" xfId="2" applyFont="1" applyAlignment="1">
      <alignment horizontal="left"/>
    </xf>
    <xf numFmtId="0" fontId="12" fillId="0" borderId="0" xfId="2" applyFont="1" applyBorder="1" applyAlignment="1">
      <alignment shrinkToFit="1"/>
    </xf>
    <xf numFmtId="20" fontId="13" fillId="0" borderId="0" xfId="0" applyNumberFormat="1" applyFont="1" applyBorder="1"/>
    <xf numFmtId="169" fontId="13" fillId="0" borderId="0" xfId="0" applyNumberFormat="1" applyFont="1" applyBorder="1"/>
    <xf numFmtId="0" fontId="13" fillId="0" borderId="33" xfId="0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 wrapText="1"/>
    </xf>
    <xf numFmtId="0" fontId="12" fillId="0" borderId="3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36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/>
    </xf>
    <xf numFmtId="0" fontId="12" fillId="0" borderId="0" xfId="1" applyFont="1" applyAlignment="1">
      <alignment horizontal="left"/>
    </xf>
    <xf numFmtId="0" fontId="12" fillId="0" borderId="0" xfId="1" applyFont="1" applyAlignment="1">
      <alignment horizontal="left" vertical="top" wrapText="1"/>
    </xf>
    <xf numFmtId="0" fontId="13" fillId="0" borderId="0" xfId="0" applyFont="1" applyBorder="1" applyAlignment="1">
      <alignment horizontal="center" shrinkToFit="1"/>
    </xf>
    <xf numFmtId="0" fontId="14" fillId="0" borderId="0" xfId="0" applyFont="1" applyBorder="1" applyAlignment="1">
      <alignment horizontal="center" shrinkToFit="1"/>
    </xf>
    <xf numFmtId="14" fontId="14" fillId="2" borderId="0" xfId="0" applyNumberFormat="1" applyFont="1" applyFill="1" applyBorder="1" applyAlignment="1">
      <alignment horizontal="center" wrapText="1" shrinkToFit="1"/>
    </xf>
    <xf numFmtId="0" fontId="12" fillId="0" borderId="31" xfId="0" applyFont="1" applyBorder="1" applyAlignment="1">
      <alignment horizontal="right" shrinkToFit="1"/>
    </xf>
    <xf numFmtId="0" fontId="12" fillId="0" borderId="20" xfId="0" applyFont="1" applyBorder="1"/>
    <xf numFmtId="0" fontId="13" fillId="0" borderId="37" xfId="0" applyFont="1" applyBorder="1" applyAlignment="1">
      <alignment horizontal="center" vertical="center" wrapText="1"/>
    </xf>
    <xf numFmtId="0" fontId="13" fillId="0" borderId="38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13" fillId="0" borderId="0" xfId="0" applyFont="1" applyAlignment="1">
      <alignment horizontal="center" shrinkToFit="1"/>
    </xf>
    <xf numFmtId="0" fontId="14" fillId="0" borderId="0" xfId="0" applyFont="1" applyAlignment="1">
      <alignment horizontal="center" shrinkToFit="1"/>
    </xf>
    <xf numFmtId="0" fontId="13" fillId="0" borderId="33" xfId="2" applyFont="1" applyBorder="1" applyAlignment="1">
      <alignment horizontal="center" vertical="center" wrapText="1"/>
    </xf>
    <xf numFmtId="0" fontId="13" fillId="0" borderId="34" xfId="2" applyFont="1" applyBorder="1" applyAlignment="1">
      <alignment horizontal="center" vertical="center" wrapText="1"/>
    </xf>
    <xf numFmtId="0" fontId="12" fillId="0" borderId="35" xfId="2" applyFont="1" applyBorder="1" applyAlignment="1">
      <alignment horizontal="center" vertical="center"/>
    </xf>
    <xf numFmtId="0" fontId="13" fillId="0" borderId="1" xfId="2" applyFont="1" applyBorder="1" applyAlignment="1">
      <alignment horizontal="center" vertical="center" wrapText="1"/>
    </xf>
    <xf numFmtId="0" fontId="13" fillId="0" borderId="36" xfId="2" applyFont="1" applyBorder="1" applyAlignment="1">
      <alignment horizontal="center" vertical="center" wrapText="1"/>
    </xf>
    <xf numFmtId="0" fontId="12" fillId="0" borderId="15" xfId="2" applyFont="1" applyBorder="1" applyAlignment="1">
      <alignment horizontal="center" vertical="center"/>
    </xf>
    <xf numFmtId="0" fontId="12" fillId="0" borderId="31" xfId="2" applyFont="1" applyBorder="1" applyAlignment="1">
      <alignment horizontal="right" shrinkToFit="1"/>
    </xf>
    <xf numFmtId="0" fontId="12" fillId="0" borderId="20" xfId="2" applyFont="1" applyBorder="1"/>
    <xf numFmtId="0" fontId="14" fillId="0" borderId="0" xfId="2" applyFont="1" applyBorder="1" applyAlignment="1">
      <alignment horizontal="center" shrinkToFit="1"/>
    </xf>
    <xf numFmtId="0" fontId="13" fillId="0" borderId="37" xfId="2" applyFont="1" applyBorder="1" applyAlignment="1">
      <alignment horizontal="center" vertical="center" wrapText="1"/>
    </xf>
    <xf numFmtId="0" fontId="13" fillId="0" borderId="38" xfId="2" applyFont="1" applyBorder="1" applyAlignment="1">
      <alignment horizontal="center" vertical="center" wrapText="1"/>
    </xf>
    <xf numFmtId="0" fontId="13" fillId="0" borderId="25" xfId="2" applyFont="1" applyBorder="1" applyAlignment="1">
      <alignment horizontal="center" vertical="center" wrapText="1"/>
    </xf>
    <xf numFmtId="0" fontId="13" fillId="0" borderId="27" xfId="2" applyFont="1" applyBorder="1" applyAlignment="1">
      <alignment horizontal="center" vertical="center" wrapText="1"/>
    </xf>
    <xf numFmtId="0" fontId="17" fillId="3" borderId="31" xfId="7" applyBorder="1" applyAlignment="1">
      <alignment horizontal="right" shrinkToFit="1"/>
    </xf>
    <xf numFmtId="0" fontId="17" fillId="3" borderId="20" xfId="7" applyBorder="1"/>
    <xf numFmtId="0" fontId="17" fillId="3" borderId="37" xfId="7" applyBorder="1" applyAlignment="1">
      <alignment horizontal="center" vertical="center" wrapText="1"/>
    </xf>
    <xf numFmtId="0" fontId="17" fillId="3" borderId="34" xfId="7" applyBorder="1" applyAlignment="1">
      <alignment horizontal="center" vertical="center" wrapText="1"/>
    </xf>
    <xf numFmtId="0" fontId="17" fillId="3" borderId="38" xfId="7" applyBorder="1" applyAlignment="1">
      <alignment horizontal="center" vertical="center" wrapText="1"/>
    </xf>
    <xf numFmtId="0" fontId="17" fillId="3" borderId="25" xfId="7" applyBorder="1" applyAlignment="1">
      <alignment horizontal="center" vertical="center" wrapText="1"/>
    </xf>
    <xf numFmtId="0" fontId="17" fillId="3" borderId="36" xfId="7" applyBorder="1" applyAlignment="1">
      <alignment horizontal="center" vertical="center" wrapText="1"/>
    </xf>
    <xf numFmtId="0" fontId="17" fillId="3" borderId="27" xfId="7" applyBorder="1" applyAlignment="1">
      <alignment horizontal="center" vertical="center" wrapText="1"/>
    </xf>
    <xf numFmtId="0" fontId="17" fillId="3" borderId="1" xfId="7" applyBorder="1" applyAlignment="1">
      <alignment horizontal="center" vertical="center" wrapText="1"/>
    </xf>
    <xf numFmtId="0" fontId="17" fillId="3" borderId="15" xfId="7" applyBorder="1" applyAlignment="1">
      <alignment horizontal="center" vertical="center"/>
    </xf>
    <xf numFmtId="0" fontId="13" fillId="0" borderId="0" xfId="2" applyFont="1" applyBorder="1" applyAlignment="1">
      <alignment horizontal="center" shrinkToFit="1"/>
    </xf>
    <xf numFmtId="14" fontId="14" fillId="2" borderId="0" xfId="2" applyNumberFormat="1" applyFont="1" applyFill="1" applyBorder="1" applyAlignment="1">
      <alignment horizontal="center" wrapText="1" shrinkToFit="1"/>
    </xf>
    <xf numFmtId="0" fontId="17" fillId="3" borderId="33" xfId="7" applyBorder="1" applyAlignment="1">
      <alignment horizontal="center" vertical="center" wrapText="1"/>
    </xf>
    <xf numFmtId="0" fontId="17" fillId="3" borderId="35" xfId="7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7" fillId="0" borderId="30" xfId="0" applyFont="1" applyBorder="1" applyAlignment="1">
      <alignment horizontal="right" shrinkToFit="1"/>
    </xf>
    <xf numFmtId="0" fontId="0" fillId="0" borderId="13" xfId="0" applyBorder="1"/>
    <xf numFmtId="0" fontId="5" fillId="0" borderId="33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/>
    </xf>
    <xf numFmtId="0" fontId="5" fillId="0" borderId="37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right" shrinkToFit="1"/>
    </xf>
    <xf numFmtId="0" fontId="0" fillId="0" borderId="20" xfId="0" applyBorder="1"/>
  </cellXfs>
  <cellStyles count="9">
    <cellStyle name="Bad" xfId="8" builtinId="27"/>
    <cellStyle name="Good" xfId="7" builtinId="26"/>
    <cellStyle name="Normal" xfId="0" builtinId="0"/>
    <cellStyle name="Normal 2" xfId="2"/>
    <cellStyle name="Normal 3" xfId="1"/>
    <cellStyle name="Normal 3 2" xfId="3"/>
    <cellStyle name="Normal 4" xfId="4"/>
    <cellStyle name="Normal 5" xfId="5"/>
    <cellStyle name="Normal 5 2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tmp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tmp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tmp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tmp"/><Relationship Id="rId1" Type="http://schemas.openxmlformats.org/officeDocument/2006/relationships/image" Target="../media/image4.tmp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tmp"/><Relationship Id="rId1" Type="http://schemas.openxmlformats.org/officeDocument/2006/relationships/image" Target="../media/image6.tmp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tmp"/><Relationship Id="rId1" Type="http://schemas.openxmlformats.org/officeDocument/2006/relationships/image" Target="../media/image8.tmp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tmp"/><Relationship Id="rId1" Type="http://schemas.openxmlformats.org/officeDocument/2006/relationships/image" Target="../media/image10.tmp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tmp"/><Relationship Id="rId2" Type="http://schemas.openxmlformats.org/officeDocument/2006/relationships/image" Target="../media/image13.tmp"/><Relationship Id="rId1" Type="http://schemas.openxmlformats.org/officeDocument/2006/relationships/image" Target="../media/image12.tmp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tmp"/><Relationship Id="rId1" Type="http://schemas.openxmlformats.org/officeDocument/2006/relationships/image" Target="../media/image15.tmp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tmp"/><Relationship Id="rId1" Type="http://schemas.openxmlformats.org/officeDocument/2006/relationships/image" Target="../media/image17.tmp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441284</xdr:colOff>
      <xdr:row>15</xdr:row>
      <xdr:rowOff>60960</xdr:rowOff>
    </xdr:from>
    <xdr:to>
      <xdr:col>19</xdr:col>
      <xdr:colOff>15764</xdr:colOff>
      <xdr:row>35</xdr:row>
      <xdr:rowOff>23306</xdr:rowOff>
    </xdr:to>
    <xdr:pic>
      <xdr:nvPicPr>
        <xdr:cNvPr id="3" name="Pilt 2" descr="Kuvalõige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984" y="2727960"/>
          <a:ext cx="4260780" cy="362756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48</xdr:row>
      <xdr:rowOff>137160</xdr:rowOff>
    </xdr:from>
    <xdr:to>
      <xdr:col>15</xdr:col>
      <xdr:colOff>373667</xdr:colOff>
      <xdr:row>69</xdr:row>
      <xdr:rowOff>23184</xdr:rowOff>
    </xdr:to>
    <xdr:pic>
      <xdr:nvPicPr>
        <xdr:cNvPr id="5" name="Pilt 4" descr="Kuvalõige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9280" y="8763000"/>
          <a:ext cx="3314987" cy="373412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49</xdr:row>
      <xdr:rowOff>0</xdr:rowOff>
    </xdr:from>
    <xdr:to>
      <xdr:col>21</xdr:col>
      <xdr:colOff>183160</xdr:colOff>
      <xdr:row>66</xdr:row>
      <xdr:rowOff>106959</xdr:rowOff>
    </xdr:to>
    <xdr:pic>
      <xdr:nvPicPr>
        <xdr:cNvPr id="6" name="Pilt 5" descr="Kuvalõige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0" y="8793480"/>
          <a:ext cx="3231160" cy="32235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16</xdr:row>
      <xdr:rowOff>0</xdr:rowOff>
    </xdr:from>
    <xdr:to>
      <xdr:col>14</xdr:col>
      <xdr:colOff>312603</xdr:colOff>
      <xdr:row>24</xdr:row>
      <xdr:rowOff>122059</xdr:rowOff>
    </xdr:to>
    <xdr:pic>
      <xdr:nvPicPr>
        <xdr:cNvPr id="2" name="Pilt 1" descr="Kuvalõige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2962275"/>
          <a:ext cx="2065203" cy="16555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17</xdr:row>
      <xdr:rowOff>0</xdr:rowOff>
    </xdr:from>
    <xdr:to>
      <xdr:col>13</xdr:col>
      <xdr:colOff>183091</xdr:colOff>
      <xdr:row>33</xdr:row>
      <xdr:rowOff>84082</xdr:rowOff>
    </xdr:to>
    <xdr:pic>
      <xdr:nvPicPr>
        <xdr:cNvPr id="2" name="Pilt 1" descr="Kuvalõige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3880" y="3284220"/>
          <a:ext cx="2430991" cy="301778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68580</xdr:colOff>
      <xdr:row>0</xdr:row>
      <xdr:rowOff>15240</xdr:rowOff>
    </xdr:from>
    <xdr:to>
      <xdr:col>12</xdr:col>
      <xdr:colOff>45720</xdr:colOff>
      <xdr:row>1</xdr:row>
      <xdr:rowOff>121920</xdr:rowOff>
    </xdr:to>
    <xdr:pic>
      <xdr:nvPicPr>
        <xdr:cNvPr id="1073" name="Picture 9" descr="RSlogo_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4520" y="15240"/>
          <a:ext cx="177546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68580</xdr:colOff>
      <xdr:row>23</xdr:row>
      <xdr:rowOff>15240</xdr:rowOff>
    </xdr:from>
    <xdr:to>
      <xdr:col>12</xdr:col>
      <xdr:colOff>45720</xdr:colOff>
      <xdr:row>24</xdr:row>
      <xdr:rowOff>121920</xdr:rowOff>
    </xdr:to>
    <xdr:pic>
      <xdr:nvPicPr>
        <xdr:cNvPr id="1074" name="Picture 12" descr="RSlogo_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4520" y="4632960"/>
          <a:ext cx="177546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68580</xdr:colOff>
      <xdr:row>0</xdr:row>
      <xdr:rowOff>15240</xdr:rowOff>
    </xdr:from>
    <xdr:to>
      <xdr:col>12</xdr:col>
      <xdr:colOff>45720</xdr:colOff>
      <xdr:row>1</xdr:row>
      <xdr:rowOff>121920</xdr:rowOff>
    </xdr:to>
    <xdr:pic>
      <xdr:nvPicPr>
        <xdr:cNvPr id="29735" name="Picture 1" descr="RSlogo_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4520" y="15240"/>
          <a:ext cx="177546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68580</xdr:colOff>
      <xdr:row>20</xdr:row>
      <xdr:rowOff>15240</xdr:rowOff>
    </xdr:from>
    <xdr:to>
      <xdr:col>12</xdr:col>
      <xdr:colOff>45720</xdr:colOff>
      <xdr:row>21</xdr:row>
      <xdr:rowOff>121920</xdr:rowOff>
    </xdr:to>
    <xdr:pic>
      <xdr:nvPicPr>
        <xdr:cNvPr id="29736" name="Picture 2" descr="RSlogo_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4520" y="4130040"/>
          <a:ext cx="177546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350520</xdr:colOff>
      <xdr:row>13</xdr:row>
      <xdr:rowOff>76200</xdr:rowOff>
    </xdr:from>
    <xdr:to>
      <xdr:col>16</xdr:col>
      <xdr:colOff>427014</xdr:colOff>
      <xdr:row>37</xdr:row>
      <xdr:rowOff>145165</xdr:rowOff>
    </xdr:to>
    <xdr:pic>
      <xdr:nvPicPr>
        <xdr:cNvPr id="3" name="Picture 2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2400300"/>
          <a:ext cx="3391194" cy="4442845"/>
        </a:xfrm>
        <a:prstGeom prst="rect">
          <a:avLst/>
        </a:prstGeom>
      </xdr:spPr>
    </xdr:pic>
    <xdr:clientData/>
  </xdr:twoCellAnchor>
  <xdr:twoCellAnchor editAs="oneCell">
    <xdr:from>
      <xdr:col>9</xdr:col>
      <xdr:colOff>441960</xdr:colOff>
      <xdr:row>40</xdr:row>
      <xdr:rowOff>45720</xdr:rowOff>
    </xdr:from>
    <xdr:to>
      <xdr:col>16</xdr:col>
      <xdr:colOff>61359</xdr:colOff>
      <xdr:row>66</xdr:row>
      <xdr:rowOff>162636</xdr:rowOff>
    </xdr:to>
    <xdr:pic>
      <xdr:nvPicPr>
        <xdr:cNvPr id="6" name="Picture 5" descr="Screen Clippi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2240" y="7299960"/>
          <a:ext cx="2934099" cy="4902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106680</xdr:colOff>
      <xdr:row>12</xdr:row>
      <xdr:rowOff>167640</xdr:rowOff>
    </xdr:from>
    <xdr:to>
      <xdr:col>15</xdr:col>
      <xdr:colOff>78468</xdr:colOff>
      <xdr:row>36</xdr:row>
      <xdr:rowOff>36809</xdr:rowOff>
    </xdr:to>
    <xdr:pic>
      <xdr:nvPicPr>
        <xdr:cNvPr id="3" name="Picture 2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6960" y="2308860"/>
          <a:ext cx="2676888" cy="4243049"/>
        </a:xfrm>
        <a:prstGeom prst="rect">
          <a:avLst/>
        </a:prstGeom>
      </xdr:spPr>
    </xdr:pic>
    <xdr:clientData/>
  </xdr:twoCellAnchor>
  <xdr:twoCellAnchor editAs="oneCell">
    <xdr:from>
      <xdr:col>9</xdr:col>
      <xdr:colOff>255270</xdr:colOff>
      <xdr:row>37</xdr:row>
      <xdr:rowOff>74295</xdr:rowOff>
    </xdr:from>
    <xdr:to>
      <xdr:col>15</xdr:col>
      <xdr:colOff>389003</xdr:colOff>
      <xdr:row>55</xdr:row>
      <xdr:rowOff>126219</xdr:rowOff>
    </xdr:to>
    <xdr:pic>
      <xdr:nvPicPr>
        <xdr:cNvPr id="6" name="Picture 5" descr="Screen Clippi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50" y="6779895"/>
          <a:ext cx="2838833" cy="33666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396240</xdr:colOff>
      <xdr:row>13</xdr:row>
      <xdr:rowOff>3810</xdr:rowOff>
    </xdr:from>
    <xdr:to>
      <xdr:col>15</xdr:col>
      <xdr:colOff>83690</xdr:colOff>
      <xdr:row>30</xdr:row>
      <xdr:rowOff>102870</xdr:rowOff>
    </xdr:to>
    <xdr:pic>
      <xdr:nvPicPr>
        <xdr:cNvPr id="2" name="Pilt 1" descr="Kuvalõige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0" y="2335530"/>
          <a:ext cx="2544950" cy="319278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14</xdr:col>
      <xdr:colOff>282159</xdr:colOff>
      <xdr:row>60</xdr:row>
      <xdr:rowOff>68982</xdr:rowOff>
    </xdr:to>
    <xdr:pic>
      <xdr:nvPicPr>
        <xdr:cNvPr id="4" name="Picture 3" descr="Screen Clippi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6332220"/>
          <a:ext cx="2530059" cy="46333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83185</xdr:colOff>
      <xdr:row>12</xdr:row>
      <xdr:rowOff>85090</xdr:rowOff>
    </xdr:from>
    <xdr:to>
      <xdr:col>15</xdr:col>
      <xdr:colOff>396515</xdr:colOff>
      <xdr:row>33</xdr:row>
      <xdr:rowOff>87328</xdr:rowOff>
    </xdr:to>
    <xdr:pic>
      <xdr:nvPicPr>
        <xdr:cNvPr id="2" name="Pilt 1" descr="Kuvalõige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2405" y="2233930"/>
          <a:ext cx="3170830" cy="3842718"/>
        </a:xfrm>
        <a:prstGeom prst="rect">
          <a:avLst/>
        </a:prstGeom>
      </xdr:spPr>
    </xdr:pic>
    <xdr:clientData/>
  </xdr:twoCellAnchor>
  <xdr:twoCellAnchor editAs="oneCell">
    <xdr:from>
      <xdr:col>8</xdr:col>
      <xdr:colOff>112395</xdr:colOff>
      <xdr:row>37</xdr:row>
      <xdr:rowOff>80010</xdr:rowOff>
    </xdr:from>
    <xdr:to>
      <xdr:col>12</xdr:col>
      <xdr:colOff>32533</xdr:colOff>
      <xdr:row>53</xdr:row>
      <xdr:rowOff>97411</xdr:rowOff>
    </xdr:to>
    <xdr:pic>
      <xdr:nvPicPr>
        <xdr:cNvPr id="3" name="Pilt 2" descr="Kuvalõige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035" y="6800850"/>
          <a:ext cx="1718458" cy="29663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199542</xdr:colOff>
      <xdr:row>15</xdr:row>
      <xdr:rowOff>30480</xdr:rowOff>
    </xdr:from>
    <xdr:to>
      <xdr:col>17</xdr:col>
      <xdr:colOff>587254</xdr:colOff>
      <xdr:row>33</xdr:row>
      <xdr:rowOff>122373</xdr:rowOff>
    </xdr:to>
    <xdr:pic>
      <xdr:nvPicPr>
        <xdr:cNvPr id="2" name="Pilt 1" descr="Kuvalõige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142" y="2697480"/>
          <a:ext cx="3854812" cy="3398973"/>
        </a:xfrm>
        <a:prstGeom prst="rect">
          <a:avLst/>
        </a:prstGeom>
      </xdr:spPr>
    </xdr:pic>
    <xdr:clientData/>
  </xdr:twoCellAnchor>
  <xdr:twoCellAnchor editAs="oneCell">
    <xdr:from>
      <xdr:col>9</xdr:col>
      <xdr:colOff>48676</xdr:colOff>
      <xdr:row>41</xdr:row>
      <xdr:rowOff>55880</xdr:rowOff>
    </xdr:from>
    <xdr:to>
      <xdr:col>14</xdr:col>
      <xdr:colOff>211154</xdr:colOff>
      <xdr:row>58</xdr:row>
      <xdr:rowOff>5511</xdr:rowOff>
    </xdr:to>
    <xdr:pic>
      <xdr:nvPicPr>
        <xdr:cNvPr id="3" name="Pilt 2" descr="Kuvalõige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3696" y="7477760"/>
          <a:ext cx="2410378" cy="3073831"/>
        </a:xfrm>
        <a:prstGeom prst="rect">
          <a:avLst/>
        </a:prstGeom>
      </xdr:spPr>
    </xdr:pic>
    <xdr:clientData/>
  </xdr:twoCellAnchor>
  <xdr:twoCellAnchor editAs="oneCell">
    <xdr:from>
      <xdr:col>14</xdr:col>
      <xdr:colOff>265122</xdr:colOff>
      <xdr:row>41</xdr:row>
      <xdr:rowOff>40640</xdr:rowOff>
    </xdr:from>
    <xdr:to>
      <xdr:col>18</xdr:col>
      <xdr:colOff>584461</xdr:colOff>
      <xdr:row>58</xdr:row>
      <xdr:rowOff>86679</xdr:rowOff>
    </xdr:to>
    <xdr:pic>
      <xdr:nvPicPr>
        <xdr:cNvPr id="4" name="Pilt 3" descr="Kuvalõige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8042" y="7462520"/>
          <a:ext cx="2597719" cy="31702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144780</xdr:colOff>
      <xdr:row>7</xdr:row>
      <xdr:rowOff>68580</xdr:rowOff>
    </xdr:from>
    <xdr:to>
      <xdr:col>15</xdr:col>
      <xdr:colOff>91669</xdr:colOff>
      <xdr:row>28</xdr:row>
      <xdr:rowOff>145115</xdr:rowOff>
    </xdr:to>
    <xdr:pic>
      <xdr:nvPicPr>
        <xdr:cNvPr id="2" name="Pilt 1" descr="Kuvalõige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8320" y="1348740"/>
          <a:ext cx="2644369" cy="3863675"/>
        </a:xfrm>
        <a:prstGeom prst="rect">
          <a:avLst/>
        </a:prstGeom>
      </xdr:spPr>
    </xdr:pic>
    <xdr:clientData/>
  </xdr:twoCellAnchor>
  <xdr:twoCellAnchor editAs="oneCell">
    <xdr:from>
      <xdr:col>7</xdr:col>
      <xdr:colOff>265786</xdr:colOff>
      <xdr:row>30</xdr:row>
      <xdr:rowOff>38100</xdr:rowOff>
    </xdr:from>
    <xdr:to>
      <xdr:col>15</xdr:col>
      <xdr:colOff>160464</xdr:colOff>
      <xdr:row>47</xdr:row>
      <xdr:rowOff>107087</xdr:rowOff>
    </xdr:to>
    <xdr:pic>
      <xdr:nvPicPr>
        <xdr:cNvPr id="3" name="Pilt 2" descr="Kuvalõige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0166" y="5448300"/>
          <a:ext cx="3491318" cy="32008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110490</xdr:colOff>
      <xdr:row>42</xdr:row>
      <xdr:rowOff>41910</xdr:rowOff>
    </xdr:from>
    <xdr:to>
      <xdr:col>16</xdr:col>
      <xdr:colOff>1050020</xdr:colOff>
      <xdr:row>59</xdr:row>
      <xdr:rowOff>59328</xdr:rowOff>
    </xdr:to>
    <xdr:pic>
      <xdr:nvPicPr>
        <xdr:cNvPr id="3" name="Pilt 2" descr="Kuvalõige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110" y="7700010"/>
          <a:ext cx="4246610" cy="3149238"/>
        </a:xfrm>
        <a:prstGeom prst="rect">
          <a:avLst/>
        </a:prstGeom>
      </xdr:spPr>
    </xdr:pic>
    <xdr:clientData/>
  </xdr:twoCellAnchor>
  <xdr:twoCellAnchor editAs="oneCell">
    <xdr:from>
      <xdr:col>8</xdr:col>
      <xdr:colOff>289560</xdr:colOff>
      <xdr:row>17</xdr:row>
      <xdr:rowOff>137160</xdr:rowOff>
    </xdr:from>
    <xdr:to>
      <xdr:col>16</xdr:col>
      <xdr:colOff>891918</xdr:colOff>
      <xdr:row>37</xdr:row>
      <xdr:rowOff>46033</xdr:rowOff>
    </xdr:to>
    <xdr:pic>
      <xdr:nvPicPr>
        <xdr:cNvPr id="4" name="Picture 3" descr="Screen Clippi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3185160"/>
          <a:ext cx="4359018" cy="3612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205740</xdr:colOff>
      <xdr:row>14</xdr:row>
      <xdr:rowOff>60960</xdr:rowOff>
    </xdr:from>
    <xdr:to>
      <xdr:col>16</xdr:col>
      <xdr:colOff>587138</xdr:colOff>
      <xdr:row>29</xdr:row>
      <xdr:rowOff>122164</xdr:rowOff>
    </xdr:to>
    <xdr:pic>
      <xdr:nvPicPr>
        <xdr:cNvPr id="2" name="Picture 1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480" y="2545080"/>
          <a:ext cx="4587638" cy="2819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tabColor rgb="FFFFFF00"/>
  </sheetPr>
  <dimension ref="A1:R94"/>
  <sheetViews>
    <sheetView topLeftCell="A55" zoomScaleNormal="100" workbookViewId="0">
      <selection activeCell="J37" sqref="J37"/>
    </sheetView>
  </sheetViews>
  <sheetFormatPr defaultColWidth="8.88671875" defaultRowHeight="14.4" x14ac:dyDescent="0.3"/>
  <cols>
    <col min="1" max="1" width="3.44140625" style="57" customWidth="1"/>
    <col min="2" max="2" width="22.6640625" style="57" bestFit="1" customWidth="1"/>
    <col min="3" max="3" width="8.109375" style="57" customWidth="1"/>
    <col min="4" max="4" width="8.6640625" style="57" customWidth="1"/>
    <col min="5" max="5" width="8.109375" style="57" customWidth="1"/>
    <col min="6" max="6" width="10" style="57" customWidth="1"/>
    <col min="7" max="8" width="9.33203125" style="57" bestFit="1" customWidth="1"/>
    <col min="9" max="15" width="6.5546875" style="57" customWidth="1"/>
    <col min="16" max="16384" width="8.88671875" style="57"/>
  </cols>
  <sheetData>
    <row r="1" spans="1:13" x14ac:dyDescent="0.3">
      <c r="A1" s="57" t="s">
        <v>326</v>
      </c>
    </row>
    <row r="2" spans="1:13" x14ac:dyDescent="0.3">
      <c r="A2" s="57" t="s">
        <v>327</v>
      </c>
    </row>
    <row r="4" spans="1:13" x14ac:dyDescent="0.3">
      <c r="A4" s="57" t="s">
        <v>337</v>
      </c>
      <c r="F4" s="58" t="s">
        <v>328</v>
      </c>
    </row>
    <row r="5" spans="1:13" x14ac:dyDescent="0.3">
      <c r="A5" s="57" t="s">
        <v>32</v>
      </c>
      <c r="F5" s="58" t="s">
        <v>329</v>
      </c>
    </row>
    <row r="6" spans="1:13" x14ac:dyDescent="0.3">
      <c r="A6" s="57" t="s">
        <v>46</v>
      </c>
      <c r="F6" s="58" t="s">
        <v>330</v>
      </c>
    </row>
    <row r="7" spans="1:13" x14ac:dyDescent="0.3">
      <c r="A7" s="57" t="s">
        <v>47</v>
      </c>
      <c r="F7" s="58" t="s">
        <v>331</v>
      </c>
    </row>
    <row r="8" spans="1:13" s="59" customFormat="1" x14ac:dyDescent="0.3">
      <c r="C8" s="60"/>
      <c r="G8" s="61"/>
      <c r="M8" s="62"/>
    </row>
    <row r="9" spans="1:13" s="59" customFormat="1" x14ac:dyDescent="0.3">
      <c r="A9" s="636" t="s">
        <v>33</v>
      </c>
      <c r="B9" s="636"/>
      <c r="C9" s="636"/>
      <c r="D9" s="636"/>
      <c r="E9" s="636"/>
      <c r="F9" s="63" t="s">
        <v>52</v>
      </c>
      <c r="G9" s="64"/>
      <c r="H9" s="65"/>
      <c r="L9" s="66"/>
    </row>
    <row r="10" spans="1:13" s="59" customFormat="1" x14ac:dyDescent="0.3">
      <c r="A10" s="637" t="s">
        <v>53</v>
      </c>
      <c r="B10" s="637"/>
      <c r="C10" s="637"/>
      <c r="D10" s="637"/>
      <c r="E10" s="637"/>
      <c r="F10" s="637"/>
      <c r="G10" s="67"/>
      <c r="H10" s="67"/>
      <c r="I10" s="67"/>
      <c r="J10" s="67"/>
      <c r="K10" s="67"/>
      <c r="L10" s="67"/>
    </row>
    <row r="11" spans="1:13" s="59" customFormat="1" ht="10.5" customHeight="1" x14ac:dyDescent="0.3">
      <c r="C11" s="68"/>
      <c r="D11" s="68"/>
      <c r="E11" s="68"/>
      <c r="F11" s="68"/>
      <c r="G11" s="67"/>
      <c r="H11" s="67"/>
      <c r="I11" s="67"/>
      <c r="J11" s="67"/>
      <c r="K11" s="67"/>
      <c r="L11" s="67"/>
    </row>
    <row r="12" spans="1:13" s="59" customFormat="1" ht="14.4" customHeight="1" x14ac:dyDescent="0.3">
      <c r="A12" s="59" t="s">
        <v>34</v>
      </c>
      <c r="C12" s="638" t="s">
        <v>376</v>
      </c>
      <c r="D12" s="638"/>
      <c r="E12" s="68"/>
      <c r="F12" s="68"/>
      <c r="G12" s="67"/>
      <c r="H12" s="67"/>
      <c r="I12" s="67"/>
      <c r="J12" s="67"/>
      <c r="K12" s="67"/>
      <c r="L12" s="67"/>
    </row>
    <row r="13" spans="1:13" s="59" customFormat="1" x14ac:dyDescent="0.3">
      <c r="A13" s="69" t="s">
        <v>35</v>
      </c>
      <c r="C13" s="637" t="s">
        <v>325</v>
      </c>
      <c r="D13" s="637"/>
      <c r="E13" s="68"/>
      <c r="F13" s="68"/>
      <c r="G13" s="67"/>
      <c r="H13" s="67"/>
      <c r="I13" s="67"/>
      <c r="J13" s="67"/>
      <c r="K13" s="67"/>
      <c r="L13" s="67"/>
    </row>
    <row r="14" spans="1:13" ht="12.75" customHeight="1" thickBot="1" x14ac:dyDescent="0.35">
      <c r="D14" s="59"/>
      <c r="E14" s="59"/>
      <c r="G14" s="586" t="s">
        <v>378</v>
      </c>
      <c r="H14" s="324" t="s">
        <v>377</v>
      </c>
      <c r="I14" s="324" t="s">
        <v>377</v>
      </c>
      <c r="J14" s="61"/>
      <c r="K14" s="71"/>
      <c r="L14" s="71"/>
    </row>
    <row r="15" spans="1:13" ht="14.4" customHeight="1" x14ac:dyDescent="0.3">
      <c r="A15" s="628" t="s">
        <v>0</v>
      </c>
      <c r="B15" s="631" t="s">
        <v>36</v>
      </c>
      <c r="C15" s="631" t="s">
        <v>37</v>
      </c>
      <c r="D15" s="631" t="s">
        <v>38</v>
      </c>
      <c r="E15" s="631" t="s">
        <v>39</v>
      </c>
      <c r="F15" s="631" t="s">
        <v>40</v>
      </c>
      <c r="G15" s="568" t="s">
        <v>41</v>
      </c>
      <c r="H15" s="577" t="s">
        <v>41</v>
      </c>
      <c r="I15" s="559" t="s">
        <v>41</v>
      </c>
      <c r="J15" s="72"/>
    </row>
    <row r="16" spans="1:13" x14ac:dyDescent="0.3">
      <c r="A16" s="629"/>
      <c r="B16" s="632"/>
      <c r="C16" s="632"/>
      <c r="D16" s="632"/>
      <c r="E16" s="632"/>
      <c r="F16" s="632"/>
      <c r="G16" s="569" t="s">
        <v>1</v>
      </c>
      <c r="H16" s="578" t="s">
        <v>1</v>
      </c>
      <c r="I16" s="560">
        <v>3</v>
      </c>
      <c r="J16" s="72"/>
    </row>
    <row r="17" spans="1:12" ht="15" customHeight="1" thickBot="1" x14ac:dyDescent="0.35">
      <c r="A17" s="630"/>
      <c r="B17" s="633"/>
      <c r="C17" s="633"/>
      <c r="D17" s="633"/>
      <c r="E17" s="633"/>
      <c r="F17" s="633"/>
      <c r="G17" s="570" t="s">
        <v>54</v>
      </c>
      <c r="H17" s="579" t="s">
        <v>54</v>
      </c>
      <c r="I17" s="561" t="s">
        <v>55</v>
      </c>
      <c r="J17" s="72"/>
    </row>
    <row r="18" spans="1:12" x14ac:dyDescent="0.3">
      <c r="A18" s="400">
        <v>1</v>
      </c>
      <c r="B18" s="401" t="s">
        <v>56</v>
      </c>
      <c r="C18" s="402">
        <v>0</v>
      </c>
      <c r="D18" s="402">
        <v>2.1619999408721924</v>
      </c>
      <c r="E18" s="403" t="s">
        <v>57</v>
      </c>
      <c r="F18" s="435">
        <v>2.0833333333333333E-3</v>
      </c>
      <c r="G18" s="571">
        <v>0.53125</v>
      </c>
      <c r="H18" s="580">
        <v>0.59065972222222218</v>
      </c>
      <c r="I18" s="562">
        <v>0.66704861111111113</v>
      </c>
      <c r="J18" s="83"/>
      <c r="K18" s="77"/>
      <c r="L18" s="77"/>
    </row>
    <row r="19" spans="1:12" x14ac:dyDescent="0.3">
      <c r="A19" s="406">
        <v>2</v>
      </c>
      <c r="B19" s="401" t="s">
        <v>58</v>
      </c>
      <c r="C19" s="407">
        <v>2.1619999408721924</v>
      </c>
      <c r="D19" s="402">
        <v>2.3880002498626709</v>
      </c>
      <c r="E19" s="408" t="s">
        <v>59</v>
      </c>
      <c r="F19" s="436">
        <v>2.7777777777777779E-3</v>
      </c>
      <c r="G19" s="572">
        <v>0.53360930736124246</v>
      </c>
      <c r="H19" s="581">
        <v>0.59301902958346464</v>
      </c>
      <c r="I19" s="563">
        <v>0.66940791847235359</v>
      </c>
      <c r="J19" s="84"/>
      <c r="K19" s="77"/>
    </row>
    <row r="20" spans="1:12" x14ac:dyDescent="0.3">
      <c r="A20" s="406">
        <v>3</v>
      </c>
      <c r="B20" s="401" t="s">
        <v>60</v>
      </c>
      <c r="C20" s="407">
        <v>4.5500001907348633</v>
      </c>
      <c r="D20" s="402">
        <v>1.6019997596740723</v>
      </c>
      <c r="E20" s="408" t="s">
        <v>61</v>
      </c>
      <c r="F20" s="436">
        <v>1.3888888888888889E-3</v>
      </c>
      <c r="G20" s="572">
        <v>0.53619642681317203</v>
      </c>
      <c r="H20" s="581">
        <v>0.59560614903539422</v>
      </c>
      <c r="I20" s="563">
        <v>0.67199503792428317</v>
      </c>
      <c r="J20" s="84"/>
      <c r="K20" s="77"/>
    </row>
    <row r="21" spans="1:12" x14ac:dyDescent="0.3">
      <c r="A21" s="406">
        <v>4</v>
      </c>
      <c r="B21" s="401" t="s">
        <v>63</v>
      </c>
      <c r="C21" s="407">
        <v>6.1519999504089355</v>
      </c>
      <c r="D21" s="402">
        <v>1.9839997291564941</v>
      </c>
      <c r="E21" s="408" t="s">
        <v>64</v>
      </c>
      <c r="F21" s="436">
        <v>2.0833333333333333E-3</v>
      </c>
      <c r="G21" s="572">
        <v>0.53763807905144601</v>
      </c>
      <c r="H21" s="581">
        <v>0.59704780127366819</v>
      </c>
      <c r="I21" s="563">
        <v>0.67343669016255703</v>
      </c>
      <c r="J21" s="84"/>
      <c r="K21" s="77"/>
    </row>
    <row r="22" spans="1:12" x14ac:dyDescent="0.3">
      <c r="A22" s="406">
        <v>5</v>
      </c>
      <c r="B22" s="401" t="s">
        <v>65</v>
      </c>
      <c r="C22" s="407">
        <v>7.8320002555847168</v>
      </c>
      <c r="D22" s="402">
        <v>2.7870001792907715</v>
      </c>
      <c r="E22" s="408" t="s">
        <v>66</v>
      </c>
      <c r="F22" s="436">
        <v>2.0833333333333333E-3</v>
      </c>
      <c r="G22" s="572">
        <v>0.53937943262814991</v>
      </c>
      <c r="H22" s="581">
        <v>0.5987891548503721</v>
      </c>
      <c r="I22" s="563"/>
      <c r="J22" s="84"/>
      <c r="K22" s="77"/>
    </row>
    <row r="23" spans="1:12" x14ac:dyDescent="0.3">
      <c r="A23" s="406">
        <v>6</v>
      </c>
      <c r="B23" s="401" t="s">
        <v>67</v>
      </c>
      <c r="C23" s="407">
        <v>8.1359996795654297</v>
      </c>
      <c r="D23" s="402">
        <v>1.7000198364257813E-2</v>
      </c>
      <c r="E23" s="408" t="s">
        <v>68</v>
      </c>
      <c r="F23" s="436">
        <v>0</v>
      </c>
      <c r="G23" s="572">
        <v>0.54166488603871854</v>
      </c>
      <c r="H23" s="581">
        <v>0.60107460826094072</v>
      </c>
      <c r="I23" s="563">
        <v>0.67524127492760744</v>
      </c>
      <c r="J23" s="84"/>
      <c r="K23" s="77"/>
    </row>
    <row r="24" spans="1:12" x14ac:dyDescent="0.3">
      <c r="A24" s="406">
        <v>7</v>
      </c>
      <c r="B24" s="401" t="s">
        <v>67</v>
      </c>
      <c r="C24" s="407">
        <v>8.1529998779296875</v>
      </c>
      <c r="D24" s="402">
        <v>1.5410003662109375</v>
      </c>
      <c r="E24" s="408" t="s">
        <v>69</v>
      </c>
      <c r="F24" s="436">
        <v>1.3888888888888889E-3</v>
      </c>
      <c r="G24" s="572">
        <v>0.54166666666666663</v>
      </c>
      <c r="H24" s="581">
        <v>0.60107638888888881</v>
      </c>
      <c r="I24" s="563">
        <v>0.67524305555555553</v>
      </c>
      <c r="J24" s="84"/>
      <c r="K24" s="77"/>
    </row>
    <row r="25" spans="1:12" x14ac:dyDescent="0.3">
      <c r="A25" s="406">
        <v>8</v>
      </c>
      <c r="B25" s="401" t="s">
        <v>70</v>
      </c>
      <c r="C25" s="407">
        <v>9.694000244140625</v>
      </c>
      <c r="D25" s="402">
        <v>0.67999935150146484</v>
      </c>
      <c r="E25" s="408" t="s">
        <v>71</v>
      </c>
      <c r="F25" s="436">
        <v>6.9444444444444447E-4</v>
      </c>
      <c r="G25" s="572">
        <v>0.54306306145310523</v>
      </c>
      <c r="H25" s="581">
        <v>0.60247278367532742</v>
      </c>
      <c r="I25" s="563">
        <v>0.67663945034199413</v>
      </c>
      <c r="J25" s="84"/>
      <c r="K25" s="77"/>
    </row>
    <row r="26" spans="1:12" x14ac:dyDescent="0.3">
      <c r="A26" s="406">
        <v>9</v>
      </c>
      <c r="B26" s="401" t="s">
        <v>72</v>
      </c>
      <c r="C26" s="407">
        <v>10.37399959564209</v>
      </c>
      <c r="D26" s="402">
        <v>0.45800018310546875</v>
      </c>
      <c r="E26" s="408" t="s">
        <v>73</v>
      </c>
      <c r="F26" s="408" t="s">
        <v>49</v>
      </c>
      <c r="G26" s="572">
        <v>0.54366023300825839</v>
      </c>
      <c r="H26" s="581">
        <v>0.60306995523048057</v>
      </c>
      <c r="I26" s="563">
        <v>0.67723662189714728</v>
      </c>
      <c r="J26" s="84"/>
      <c r="K26" s="77"/>
    </row>
    <row r="27" spans="1:12" x14ac:dyDescent="0.3">
      <c r="A27" s="406">
        <v>10</v>
      </c>
      <c r="B27" s="401" t="s">
        <v>74</v>
      </c>
      <c r="C27" s="407">
        <v>10.831999778747559</v>
      </c>
      <c r="D27" s="402">
        <v>1.560999870300293</v>
      </c>
      <c r="E27" s="408" t="s">
        <v>75</v>
      </c>
      <c r="F27" s="408" t="s">
        <v>50</v>
      </c>
      <c r="G27" s="572">
        <v>0.54407541843155971</v>
      </c>
      <c r="H27" s="581">
        <v>0.60348514065378189</v>
      </c>
      <c r="I27" s="563">
        <v>0.6776518073204485</v>
      </c>
      <c r="J27" s="84"/>
      <c r="K27" s="77"/>
    </row>
    <row r="28" spans="1:12" x14ac:dyDescent="0.3">
      <c r="A28" s="406">
        <v>11</v>
      </c>
      <c r="B28" s="401" t="s">
        <v>76</v>
      </c>
      <c r="C28" s="407">
        <v>12.392999649047852</v>
      </c>
      <c r="D28" s="402">
        <v>1.0250005722045898</v>
      </c>
      <c r="E28" s="408" t="s">
        <v>77</v>
      </c>
      <c r="F28" s="436">
        <v>6.9444444444444447E-4</v>
      </c>
      <c r="G28" s="572">
        <v>0.54506944444444438</v>
      </c>
      <c r="H28" s="581">
        <v>0.60447916666666657</v>
      </c>
      <c r="I28" s="563">
        <v>0.67864583333333328</v>
      </c>
      <c r="J28" s="84"/>
      <c r="K28" s="77"/>
    </row>
    <row r="29" spans="1:12" x14ac:dyDescent="0.3">
      <c r="A29" s="406">
        <v>12</v>
      </c>
      <c r="B29" s="401" t="s">
        <v>78</v>
      </c>
      <c r="C29" s="407">
        <v>13.418000221252441</v>
      </c>
      <c r="D29" s="402">
        <v>1.3049993515014648</v>
      </c>
      <c r="E29" s="408" t="s">
        <v>79</v>
      </c>
      <c r="F29" s="436">
        <v>1.3888888888888889E-3</v>
      </c>
      <c r="G29" s="572">
        <v>0.54589059229333736</v>
      </c>
      <c r="H29" s="581">
        <v>0.60530031451555955</v>
      </c>
      <c r="I29" s="563">
        <v>0.67946698118222626</v>
      </c>
      <c r="J29" s="84"/>
      <c r="K29" s="77"/>
    </row>
    <row r="30" spans="1:12" x14ac:dyDescent="0.3">
      <c r="A30" s="406">
        <v>13</v>
      </c>
      <c r="B30" s="401" t="s">
        <v>80</v>
      </c>
      <c r="C30" s="407">
        <v>14.722999572753906</v>
      </c>
      <c r="D30" s="402">
        <v>0.12400054931640625</v>
      </c>
      <c r="E30" s="408" t="s">
        <v>81</v>
      </c>
      <c r="F30" s="436">
        <v>0</v>
      </c>
      <c r="G30" s="572">
        <v>0.5470270007820951</v>
      </c>
      <c r="H30" s="581">
        <v>0.60643672300431728</v>
      </c>
      <c r="I30" s="563">
        <v>0.68060338967098388</v>
      </c>
      <c r="J30" s="84"/>
      <c r="K30" s="77"/>
    </row>
    <row r="31" spans="1:12" x14ac:dyDescent="0.3">
      <c r="A31" s="406">
        <v>14</v>
      </c>
      <c r="B31" s="401" t="s">
        <v>82</v>
      </c>
      <c r="C31" s="407">
        <v>14.847000122070313</v>
      </c>
      <c r="D31" s="402">
        <v>0.44799995422363281</v>
      </c>
      <c r="E31" s="408" t="s">
        <v>83</v>
      </c>
      <c r="F31" s="408" t="s">
        <v>49</v>
      </c>
      <c r="G31" s="572">
        <v>0.54711311484309921</v>
      </c>
      <c r="H31" s="581">
        <v>0.6065228370653214</v>
      </c>
      <c r="I31" s="563">
        <v>0.680689503731988</v>
      </c>
      <c r="J31" s="84"/>
      <c r="K31" s="77"/>
    </row>
    <row r="32" spans="1:12" x14ac:dyDescent="0.3">
      <c r="A32" s="406">
        <v>15</v>
      </c>
      <c r="B32" s="401" t="s">
        <v>84</v>
      </c>
      <c r="C32" s="407">
        <v>15.295000076293945</v>
      </c>
      <c r="D32" s="402">
        <v>1.0419998168945313</v>
      </c>
      <c r="E32" s="408">
        <v>803</v>
      </c>
      <c r="F32" s="408" t="s">
        <v>50</v>
      </c>
      <c r="G32" s="572">
        <v>0.54754350571422783</v>
      </c>
      <c r="H32" s="581">
        <v>0.60695322793645001</v>
      </c>
      <c r="I32" s="563">
        <v>0.68111989460311662</v>
      </c>
      <c r="J32" s="84"/>
      <c r="K32" s="77"/>
    </row>
    <row r="33" spans="1:13" x14ac:dyDescent="0.3">
      <c r="A33" s="406">
        <v>16</v>
      </c>
      <c r="B33" s="401" t="s">
        <v>85</v>
      </c>
      <c r="C33" s="407">
        <v>16.336999893188477</v>
      </c>
      <c r="D33" s="402">
        <v>0.54599952697753906</v>
      </c>
      <c r="E33" s="408" t="s">
        <v>86</v>
      </c>
      <c r="F33" s="436">
        <v>6.9444444444444447E-4</v>
      </c>
      <c r="G33" s="572">
        <v>0.54856119339539255</v>
      </c>
      <c r="H33" s="581">
        <v>0.60797091561761474</v>
      </c>
      <c r="I33" s="563">
        <v>0.68213758228428134</v>
      </c>
      <c r="J33" s="84"/>
      <c r="K33" s="77"/>
    </row>
    <row r="34" spans="1:13" x14ac:dyDescent="0.3">
      <c r="A34" s="406">
        <v>17</v>
      </c>
      <c r="B34" s="401" t="s">
        <v>87</v>
      </c>
      <c r="C34" s="407">
        <v>16.882999420166016</v>
      </c>
      <c r="D34" s="402">
        <v>1.4330005645751953</v>
      </c>
      <c r="E34" s="408" t="s">
        <v>88</v>
      </c>
      <c r="F34" s="436">
        <v>1.3888888888888889E-3</v>
      </c>
      <c r="G34" s="572">
        <v>0.54910995285052899</v>
      </c>
      <c r="H34" s="581">
        <v>0.60851967507275118</v>
      </c>
      <c r="I34" s="563">
        <v>0.68268634173941778</v>
      </c>
      <c r="J34" s="84"/>
      <c r="K34" s="77"/>
    </row>
    <row r="35" spans="1:13" x14ac:dyDescent="0.3">
      <c r="A35" s="406">
        <v>18</v>
      </c>
      <c r="B35" s="401" t="s">
        <v>89</v>
      </c>
      <c r="C35" s="407">
        <v>18.315999984741211</v>
      </c>
      <c r="D35" s="402">
        <v>0.83300018310546875</v>
      </c>
      <c r="E35" s="408" t="s">
        <v>90</v>
      </c>
      <c r="F35" s="436">
        <v>6.9444444444444447E-4</v>
      </c>
      <c r="G35" s="572">
        <v>0.5505031418672589</v>
      </c>
      <c r="H35" s="581">
        <v>0.60991286408948109</v>
      </c>
      <c r="I35" s="563">
        <v>0.6840795307561478</v>
      </c>
      <c r="J35" s="84"/>
      <c r="K35" s="77"/>
    </row>
    <row r="36" spans="1:13" x14ac:dyDescent="0.3">
      <c r="A36" s="406">
        <v>19</v>
      </c>
      <c r="B36" s="401" t="s">
        <v>91</v>
      </c>
      <c r="C36" s="407">
        <v>19.14900016784668</v>
      </c>
      <c r="D36" s="402">
        <v>0.41099929809570313</v>
      </c>
      <c r="E36" s="408" t="s">
        <v>92</v>
      </c>
      <c r="F36" s="436">
        <v>0</v>
      </c>
      <c r="G36" s="572">
        <v>0.55129501611045373</v>
      </c>
      <c r="H36" s="581">
        <v>0.61070473833267591</v>
      </c>
      <c r="I36" s="563">
        <v>0.68487140499934251</v>
      </c>
      <c r="J36" s="84"/>
      <c r="K36" s="77"/>
    </row>
    <row r="37" spans="1:13" x14ac:dyDescent="0.3">
      <c r="A37" s="406">
        <v>20</v>
      </c>
      <c r="B37" s="401" t="s">
        <v>93</v>
      </c>
      <c r="C37" s="407">
        <v>19.559999465942383</v>
      </c>
      <c r="D37" s="402">
        <v>0.4850006103515625</v>
      </c>
      <c r="E37" s="408" t="s">
        <v>94</v>
      </c>
      <c r="F37" s="436">
        <v>6.9444444444444447E-4</v>
      </c>
      <c r="G37" s="572">
        <v>0.55168240740884233</v>
      </c>
      <c r="H37" s="581">
        <v>0.61109212963106452</v>
      </c>
      <c r="I37" s="563">
        <v>0.68525879629773112</v>
      </c>
      <c r="J37" s="84"/>
      <c r="K37" s="77"/>
    </row>
    <row r="38" spans="1:13" x14ac:dyDescent="0.3">
      <c r="A38" s="406">
        <v>21</v>
      </c>
      <c r="B38" s="401" t="s">
        <v>95</v>
      </c>
      <c r="C38" s="407">
        <v>20.045000076293945</v>
      </c>
      <c r="D38" s="402">
        <v>0.52599906921386719</v>
      </c>
      <c r="E38" s="408" t="s">
        <v>96</v>
      </c>
      <c r="F38" s="436">
        <v>6.9444444444444447E-4</v>
      </c>
      <c r="G38" s="572">
        <v>0.55222843709144487</v>
      </c>
      <c r="H38" s="581">
        <v>0.61163815931366705</v>
      </c>
      <c r="I38" s="563">
        <v>0.68580482598033377</v>
      </c>
      <c r="J38" s="84"/>
      <c r="K38" s="77"/>
    </row>
    <row r="39" spans="1:13" ht="15" thickBot="1" x14ac:dyDescent="0.35">
      <c r="A39" s="406">
        <v>22</v>
      </c>
      <c r="B39" s="401" t="s">
        <v>97</v>
      </c>
      <c r="C39" s="407">
        <v>20.570999145507813</v>
      </c>
      <c r="D39" s="402">
        <v>-20.570999145507813</v>
      </c>
      <c r="E39" s="408" t="s">
        <v>98</v>
      </c>
      <c r="F39" s="408" t="s">
        <v>374</v>
      </c>
      <c r="G39" s="572">
        <v>0.55277110044446454</v>
      </c>
      <c r="H39" s="581">
        <v>0.61218082266668672</v>
      </c>
      <c r="I39" s="563">
        <v>0.68634748933335332</v>
      </c>
      <c r="J39" s="84"/>
      <c r="K39" s="77"/>
    </row>
    <row r="40" spans="1:13" x14ac:dyDescent="0.3">
      <c r="A40" s="411"/>
      <c r="B40" s="412"/>
      <c r="C40" s="412"/>
      <c r="D40" s="413"/>
      <c r="E40" s="414"/>
      <c r="F40" s="415" t="s">
        <v>42</v>
      </c>
      <c r="G40" s="573" t="s">
        <v>48</v>
      </c>
      <c r="H40" s="582" t="s">
        <v>48</v>
      </c>
      <c r="I40" s="564" t="s">
        <v>48</v>
      </c>
      <c r="J40" s="84"/>
    </row>
    <row r="41" spans="1:13" x14ac:dyDescent="0.3">
      <c r="A41" s="395"/>
      <c r="B41" s="388"/>
      <c r="C41" s="388"/>
      <c r="D41" s="418"/>
      <c r="E41" s="419"/>
      <c r="F41" s="420" t="s">
        <v>43</v>
      </c>
      <c r="G41" s="574">
        <v>23.141000747680664</v>
      </c>
      <c r="H41" s="583">
        <v>23.141000747680664</v>
      </c>
      <c r="I41" s="565">
        <v>20.658000946044922</v>
      </c>
      <c r="J41" s="72"/>
    </row>
    <row r="42" spans="1:13" x14ac:dyDescent="0.3">
      <c r="A42" s="395"/>
      <c r="B42" s="388"/>
      <c r="C42" s="388"/>
      <c r="D42" s="418"/>
      <c r="E42" s="419"/>
      <c r="F42" s="420" t="s">
        <v>44</v>
      </c>
      <c r="G42" s="575">
        <v>2.1597222487131754E-2</v>
      </c>
      <c r="H42" s="584">
        <v>2.1597222487131754E-2</v>
      </c>
      <c r="I42" s="566">
        <v>1.9374999735090468E-2</v>
      </c>
      <c r="J42" s="72"/>
    </row>
    <row r="43" spans="1:13" ht="15" thickBot="1" x14ac:dyDescent="0.35">
      <c r="A43" s="425"/>
      <c r="B43" s="426"/>
      <c r="C43" s="426"/>
      <c r="D43" s="427"/>
      <c r="E43" s="639" t="s">
        <v>45</v>
      </c>
      <c r="F43" s="640"/>
      <c r="G43" s="576">
        <v>44.645016972029495</v>
      </c>
      <c r="H43" s="585">
        <v>44.645016972029495</v>
      </c>
      <c r="I43" s="567">
        <v>44.425809093541091</v>
      </c>
      <c r="J43" s="72"/>
    </row>
    <row r="44" spans="1:13" x14ac:dyDescent="0.3">
      <c r="A44" s="412"/>
      <c r="B44" s="412"/>
      <c r="C44" s="430"/>
      <c r="D44" s="412"/>
      <c r="E44" s="412"/>
      <c r="F44" s="412"/>
      <c r="G44" s="431"/>
      <c r="H44" s="438"/>
      <c r="I44" s="438"/>
    </row>
    <row r="45" spans="1:13" s="59" customFormat="1" x14ac:dyDescent="0.3">
      <c r="A45" s="388"/>
      <c r="B45" s="388"/>
      <c r="C45" s="432"/>
      <c r="D45" s="390"/>
      <c r="E45" s="391"/>
      <c r="F45" s="389" t="s">
        <v>52</v>
      </c>
      <c r="G45" s="390"/>
      <c r="H45" s="438"/>
      <c r="I45" s="438"/>
      <c r="M45" s="62"/>
    </row>
    <row r="46" spans="1:13" s="59" customFormat="1" x14ac:dyDescent="0.3">
      <c r="A46" s="637" t="s">
        <v>99</v>
      </c>
      <c r="B46" s="637"/>
      <c r="C46" s="637"/>
      <c r="D46" s="637"/>
      <c r="E46" s="637"/>
      <c r="F46" s="637"/>
      <c r="G46" s="392"/>
      <c r="H46" s="392"/>
      <c r="I46" s="67"/>
      <c r="J46" s="67"/>
      <c r="K46" s="67"/>
      <c r="L46" s="67"/>
    </row>
    <row r="47" spans="1:13" ht="12.75" customHeight="1" thickBot="1" x14ac:dyDescent="0.35">
      <c r="A47" s="387"/>
      <c r="B47" s="387"/>
      <c r="C47" s="387"/>
      <c r="D47" s="388"/>
      <c r="E47" s="388"/>
      <c r="F47" s="387"/>
      <c r="G47" s="388" t="s">
        <v>378</v>
      </c>
      <c r="H47" s="388" t="s">
        <v>378</v>
      </c>
      <c r="I47" s="59"/>
      <c r="J47" s="61"/>
      <c r="K47" s="71"/>
      <c r="L47" s="71"/>
    </row>
    <row r="48" spans="1:13" ht="14.4" customHeight="1" x14ac:dyDescent="0.3">
      <c r="A48" s="641" t="s">
        <v>0</v>
      </c>
      <c r="B48" s="643" t="s">
        <v>36</v>
      </c>
      <c r="C48" s="643" t="s">
        <v>37</v>
      </c>
      <c r="D48" s="631" t="s">
        <v>38</v>
      </c>
      <c r="E48" s="643" t="s">
        <v>39</v>
      </c>
      <c r="F48" s="643" t="s">
        <v>40</v>
      </c>
      <c r="G48" s="393" t="s">
        <v>41</v>
      </c>
      <c r="H48" s="394" t="s">
        <v>41</v>
      </c>
      <c r="I48" s="72"/>
    </row>
    <row r="49" spans="1:9" x14ac:dyDescent="0.3">
      <c r="A49" s="629"/>
      <c r="B49" s="632"/>
      <c r="C49" s="632"/>
      <c r="D49" s="632"/>
      <c r="E49" s="632"/>
      <c r="F49" s="632"/>
      <c r="G49" s="396">
        <v>2</v>
      </c>
      <c r="H49" s="397">
        <v>4</v>
      </c>
      <c r="I49" s="72"/>
    </row>
    <row r="50" spans="1:9" ht="15" customHeight="1" thickBot="1" x14ac:dyDescent="0.35">
      <c r="A50" s="642"/>
      <c r="B50" s="644"/>
      <c r="C50" s="644"/>
      <c r="D50" s="633"/>
      <c r="E50" s="644"/>
      <c r="F50" s="644"/>
      <c r="G50" s="399" t="s">
        <v>100</v>
      </c>
      <c r="H50" s="398" t="s">
        <v>54</v>
      </c>
      <c r="I50" s="72"/>
    </row>
    <row r="51" spans="1:9" x14ac:dyDescent="0.3">
      <c r="A51" s="406">
        <v>1</v>
      </c>
      <c r="B51" s="401" t="s">
        <v>101</v>
      </c>
      <c r="C51" s="407">
        <v>0</v>
      </c>
      <c r="D51" s="402">
        <v>1.0419999361038208</v>
      </c>
      <c r="E51" s="408">
        <v>803</v>
      </c>
      <c r="F51" s="436">
        <v>6.9444444444444447E-4</v>
      </c>
      <c r="G51" s="410"/>
      <c r="H51" s="409">
        <v>0.29552083333333334</v>
      </c>
      <c r="I51" s="72"/>
    </row>
    <row r="52" spans="1:9" x14ac:dyDescent="0.3">
      <c r="A52" s="406">
        <v>2</v>
      </c>
      <c r="B52" s="401" t="s">
        <v>102</v>
      </c>
      <c r="C52" s="407">
        <v>1.0419999361038208</v>
      </c>
      <c r="D52" s="402">
        <v>0.54600000381469727</v>
      </c>
      <c r="E52" s="408" t="s">
        <v>86</v>
      </c>
      <c r="F52" s="436">
        <v>6.9444444444444447E-4</v>
      </c>
      <c r="G52" s="410"/>
      <c r="H52" s="409">
        <v>0.29651258228428146</v>
      </c>
      <c r="I52" s="72"/>
    </row>
    <row r="53" spans="1:9" x14ac:dyDescent="0.3">
      <c r="A53" s="406">
        <v>3</v>
      </c>
      <c r="B53" s="401" t="s">
        <v>103</v>
      </c>
      <c r="C53" s="407">
        <v>1.5879999399185181</v>
      </c>
      <c r="D53" s="402">
        <v>1.4329999685287476</v>
      </c>
      <c r="E53" s="408" t="s">
        <v>88</v>
      </c>
      <c r="F53" s="436">
        <v>1.3888888888888889E-3</v>
      </c>
      <c r="G53" s="410"/>
      <c r="H53" s="409">
        <v>0.29706134173941789</v>
      </c>
      <c r="I53" s="72"/>
    </row>
    <row r="54" spans="1:9" x14ac:dyDescent="0.3">
      <c r="A54" s="406">
        <v>4</v>
      </c>
      <c r="B54" s="401" t="s">
        <v>104</v>
      </c>
      <c r="C54" s="407">
        <v>3.0209999084472656</v>
      </c>
      <c r="D54" s="402">
        <v>0.93400001525878906</v>
      </c>
      <c r="E54" s="408" t="s">
        <v>90</v>
      </c>
      <c r="F54" s="436">
        <v>2.0833333333333333E-3</v>
      </c>
      <c r="G54" s="410"/>
      <c r="H54" s="409">
        <v>0.29845453075614786</v>
      </c>
      <c r="I54" s="72"/>
    </row>
    <row r="55" spans="1:9" x14ac:dyDescent="0.3">
      <c r="A55" s="406">
        <v>5</v>
      </c>
      <c r="B55" s="401" t="s">
        <v>105</v>
      </c>
      <c r="C55" s="407">
        <v>3.9549999237060547</v>
      </c>
      <c r="D55" s="402">
        <v>2.2350001335144043</v>
      </c>
      <c r="E55" s="408" t="s">
        <v>106</v>
      </c>
      <c r="F55" s="436">
        <v>3.472222222222222E-3</v>
      </c>
      <c r="G55" s="410"/>
      <c r="H55" s="409">
        <v>0.30003377525771813</v>
      </c>
      <c r="I55" s="72"/>
    </row>
    <row r="56" spans="1:9" x14ac:dyDescent="0.3">
      <c r="A56" s="406">
        <v>6</v>
      </c>
      <c r="B56" s="401" t="s">
        <v>107</v>
      </c>
      <c r="C56" s="407">
        <v>6.190000057220459</v>
      </c>
      <c r="D56" s="402">
        <v>0.41099977493286133</v>
      </c>
      <c r="E56" s="408" t="s">
        <v>92</v>
      </c>
      <c r="F56" s="436">
        <v>0</v>
      </c>
      <c r="G56" s="410"/>
      <c r="H56" s="409">
        <v>0.30355196055489819</v>
      </c>
      <c r="I56" s="72"/>
    </row>
    <row r="57" spans="1:9" x14ac:dyDescent="0.3">
      <c r="A57" s="406">
        <v>7</v>
      </c>
      <c r="B57" s="401" t="s">
        <v>108</v>
      </c>
      <c r="C57" s="407">
        <v>6.6009998321533203</v>
      </c>
      <c r="D57" s="402">
        <v>0.4850001335144043</v>
      </c>
      <c r="E57" s="408" t="s">
        <v>94</v>
      </c>
      <c r="F57" s="436">
        <v>1.3888888888888889E-3</v>
      </c>
      <c r="G57" s="410"/>
      <c r="H57" s="409">
        <v>0.3039393518532868</v>
      </c>
      <c r="I57" s="72"/>
    </row>
    <row r="58" spans="1:9" x14ac:dyDescent="0.3">
      <c r="A58" s="406">
        <v>8</v>
      </c>
      <c r="B58" s="401" t="s">
        <v>109</v>
      </c>
      <c r="C58" s="407">
        <v>7.0859999656677246</v>
      </c>
      <c r="D58" s="402">
        <v>0.52600002288818359</v>
      </c>
      <c r="E58" s="408" t="s">
        <v>96</v>
      </c>
      <c r="F58" s="436">
        <v>6.9444444444444447E-4</v>
      </c>
      <c r="G58" s="410"/>
      <c r="H58" s="409">
        <v>0.30517982598033383</v>
      </c>
      <c r="I58" s="72"/>
    </row>
    <row r="59" spans="1:9" x14ac:dyDescent="0.3">
      <c r="A59" s="406">
        <v>9</v>
      </c>
      <c r="B59" s="401" t="s">
        <v>110</v>
      </c>
      <c r="C59" s="407">
        <v>7.6119999885559082</v>
      </c>
      <c r="D59" s="402">
        <v>1.2560000419616699</v>
      </c>
      <c r="E59" s="408" t="s">
        <v>98</v>
      </c>
      <c r="F59" s="436">
        <v>6.9444444444444447E-4</v>
      </c>
      <c r="G59" s="410"/>
      <c r="H59" s="409">
        <v>0.30572248933335333</v>
      </c>
      <c r="I59" s="72"/>
    </row>
    <row r="60" spans="1:9" x14ac:dyDescent="0.3">
      <c r="A60" s="406">
        <v>10</v>
      </c>
      <c r="B60" s="401" t="s">
        <v>111</v>
      </c>
      <c r="C60" s="407">
        <v>8.8680000305175781</v>
      </c>
      <c r="D60" s="402">
        <v>1.9840002059936523</v>
      </c>
      <c r="E60" s="408" t="s">
        <v>64</v>
      </c>
      <c r="F60" s="436">
        <v>2.0833333333333333E-3</v>
      </c>
      <c r="G60" s="410"/>
      <c r="H60" s="409">
        <v>0.30690891238477941</v>
      </c>
      <c r="I60" s="72"/>
    </row>
    <row r="61" spans="1:9" x14ac:dyDescent="0.3">
      <c r="A61" s="406">
        <v>11</v>
      </c>
      <c r="B61" s="401" t="s">
        <v>112</v>
      </c>
      <c r="C61" s="407">
        <v>10.85200023651123</v>
      </c>
      <c r="D61" s="402">
        <v>1.7000198364257813E-2</v>
      </c>
      <c r="E61" s="408" t="s">
        <v>68</v>
      </c>
      <c r="F61" s="436">
        <v>0</v>
      </c>
      <c r="G61" s="410"/>
      <c r="H61" s="409">
        <v>0.30871349714982971</v>
      </c>
      <c r="I61" s="72"/>
    </row>
    <row r="62" spans="1:9" x14ac:dyDescent="0.3">
      <c r="A62" s="406">
        <v>12</v>
      </c>
      <c r="B62" s="401" t="s">
        <v>112</v>
      </c>
      <c r="C62" s="407">
        <v>10.869000434875488</v>
      </c>
      <c r="D62" s="402">
        <v>1.5409994125366211</v>
      </c>
      <c r="E62" s="408" t="s">
        <v>69</v>
      </c>
      <c r="F62" s="436">
        <v>2.7777777777777779E-3</v>
      </c>
      <c r="G62" s="410"/>
      <c r="H62" s="409">
        <v>0.3087152777777778</v>
      </c>
      <c r="I62" s="72"/>
    </row>
    <row r="63" spans="1:9" x14ac:dyDescent="0.3">
      <c r="A63" s="406">
        <v>13</v>
      </c>
      <c r="B63" s="401" t="s">
        <v>113</v>
      </c>
      <c r="C63" s="407">
        <v>12.409999847412109</v>
      </c>
      <c r="D63" s="402">
        <v>0.68000030517578125</v>
      </c>
      <c r="E63" s="408" t="s">
        <v>71</v>
      </c>
      <c r="F63" s="436">
        <v>6.9444444444444447E-4</v>
      </c>
      <c r="G63" s="410"/>
      <c r="H63" s="409">
        <v>0.31150056145310534</v>
      </c>
      <c r="I63" s="72"/>
    </row>
    <row r="64" spans="1:9" x14ac:dyDescent="0.3">
      <c r="A64" s="406">
        <v>14</v>
      </c>
      <c r="B64" s="401" t="s">
        <v>114</v>
      </c>
      <c r="C64" s="407">
        <v>13.090000152587891</v>
      </c>
      <c r="D64" s="402">
        <v>0.45800018310546875</v>
      </c>
      <c r="E64" s="408" t="s">
        <v>73</v>
      </c>
      <c r="F64" s="436">
        <v>6.9444444444444447E-4</v>
      </c>
      <c r="G64" s="410"/>
      <c r="H64" s="409">
        <v>0.31209773300825849</v>
      </c>
      <c r="I64" s="72"/>
    </row>
    <row r="65" spans="1:9" x14ac:dyDescent="0.3">
      <c r="A65" s="406">
        <v>15</v>
      </c>
      <c r="B65" s="401" t="s">
        <v>115</v>
      </c>
      <c r="C65" s="407">
        <v>13.548000335693359</v>
      </c>
      <c r="D65" s="402">
        <v>2.667999267578125</v>
      </c>
      <c r="E65" s="408" t="s">
        <v>75</v>
      </c>
      <c r="F65" s="436">
        <v>3.472222222222222E-3</v>
      </c>
      <c r="G65" s="410"/>
      <c r="H65" s="409">
        <v>0.31251291843155971</v>
      </c>
      <c r="I65" s="72"/>
    </row>
    <row r="66" spans="1:9" x14ac:dyDescent="0.3">
      <c r="A66" s="400">
        <v>16</v>
      </c>
      <c r="B66" s="401" t="s">
        <v>76</v>
      </c>
      <c r="C66" s="402">
        <v>0</v>
      </c>
      <c r="D66" s="402">
        <v>1.0249999761581421</v>
      </c>
      <c r="E66" s="403" t="s">
        <v>77</v>
      </c>
      <c r="F66" s="435">
        <v>6.9444444444444447E-4</v>
      </c>
      <c r="G66" s="405">
        <v>0.29899305555555555</v>
      </c>
      <c r="H66" s="404"/>
      <c r="I66" s="72"/>
    </row>
    <row r="67" spans="1:9" x14ac:dyDescent="0.3">
      <c r="A67" s="406">
        <v>17</v>
      </c>
      <c r="B67" s="401" t="s">
        <v>78</v>
      </c>
      <c r="C67" s="407">
        <v>1.0249999761581421</v>
      </c>
      <c r="D67" s="402">
        <v>1.3049999475479126</v>
      </c>
      <c r="E67" s="408" t="s">
        <v>79</v>
      </c>
      <c r="F67" s="436">
        <v>1.3888888888888889E-3</v>
      </c>
      <c r="G67" s="410">
        <v>0.29981420340444853</v>
      </c>
      <c r="H67" s="409"/>
      <c r="I67" s="72"/>
    </row>
    <row r="68" spans="1:9" x14ac:dyDescent="0.3">
      <c r="A68" s="406">
        <v>18</v>
      </c>
      <c r="B68" s="401" t="s">
        <v>80</v>
      </c>
      <c r="C68" s="407">
        <v>2.3299999237060547</v>
      </c>
      <c r="D68" s="402">
        <v>0.12400007247924805</v>
      </c>
      <c r="E68" s="408" t="s">
        <v>81</v>
      </c>
      <c r="F68" s="436">
        <v>0</v>
      </c>
      <c r="G68" s="410">
        <v>0.30095061189320627</v>
      </c>
      <c r="H68" s="409"/>
      <c r="I68" s="72"/>
    </row>
    <row r="69" spans="1:9" x14ac:dyDescent="0.3">
      <c r="A69" s="406">
        <v>19</v>
      </c>
      <c r="B69" s="401" t="s">
        <v>82</v>
      </c>
      <c r="C69" s="407">
        <v>2.4539999961853027</v>
      </c>
      <c r="D69" s="402">
        <v>0.4570000171661377</v>
      </c>
      <c r="E69" s="408" t="s">
        <v>83</v>
      </c>
      <c r="F69" s="436">
        <v>6.9444444444444447E-4</v>
      </c>
      <c r="G69" s="410">
        <v>0.30103672595421033</v>
      </c>
      <c r="H69" s="409"/>
      <c r="I69" s="72"/>
    </row>
    <row r="70" spans="1:9" x14ac:dyDescent="0.3">
      <c r="A70" s="406">
        <v>20</v>
      </c>
      <c r="B70" s="401" t="s">
        <v>116</v>
      </c>
      <c r="C70" s="407">
        <v>2.9110000133514404</v>
      </c>
      <c r="D70" s="402">
        <v>0.50499987602233887</v>
      </c>
      <c r="E70" s="408" t="s">
        <v>117</v>
      </c>
      <c r="F70" s="436">
        <v>0</v>
      </c>
      <c r="G70" s="410">
        <v>0.3015017706944742</v>
      </c>
      <c r="H70" s="409"/>
      <c r="I70" s="72"/>
    </row>
    <row r="71" spans="1:9" x14ac:dyDescent="0.3">
      <c r="A71" s="406">
        <v>21</v>
      </c>
      <c r="B71" s="401" t="s">
        <v>82</v>
      </c>
      <c r="C71" s="407">
        <v>3.4159998893737793</v>
      </c>
      <c r="D71" s="402">
        <v>0.4570000171661377</v>
      </c>
      <c r="E71" s="408" t="s">
        <v>118</v>
      </c>
      <c r="F71" s="436">
        <v>6.9444444444444447E-4</v>
      </c>
      <c r="G71" s="410">
        <v>0.30203009259307551</v>
      </c>
      <c r="H71" s="409"/>
      <c r="I71" s="72"/>
    </row>
    <row r="72" spans="1:9" x14ac:dyDescent="0.3">
      <c r="A72" s="406">
        <v>22</v>
      </c>
      <c r="B72" s="401" t="s">
        <v>80</v>
      </c>
      <c r="C72" s="407">
        <v>3.872999906539917</v>
      </c>
      <c r="D72" s="402">
        <v>0.22000002861022949</v>
      </c>
      <c r="E72" s="408" t="s">
        <v>119</v>
      </c>
      <c r="F72" s="436">
        <v>0</v>
      </c>
      <c r="G72" s="410">
        <v>0.30248483960267525</v>
      </c>
      <c r="H72" s="409"/>
      <c r="I72" s="72"/>
    </row>
    <row r="73" spans="1:9" x14ac:dyDescent="0.3">
      <c r="A73" s="406">
        <v>23</v>
      </c>
      <c r="B73" s="401" t="s">
        <v>120</v>
      </c>
      <c r="C73" s="407">
        <v>4.0929999351501465</v>
      </c>
      <c r="D73" s="402">
        <v>0.71700000762939453</v>
      </c>
      <c r="E73" s="408" t="s">
        <v>121</v>
      </c>
      <c r="F73" s="436">
        <v>6.9444444444444447E-4</v>
      </c>
      <c r="G73" s="410">
        <v>0.30270001957021031</v>
      </c>
      <c r="H73" s="409"/>
      <c r="I73" s="72"/>
    </row>
    <row r="74" spans="1:9" x14ac:dyDescent="0.3">
      <c r="A74" s="406">
        <v>24</v>
      </c>
      <c r="B74" s="401" t="s">
        <v>78</v>
      </c>
      <c r="C74" s="407">
        <v>4.809999942779541</v>
      </c>
      <c r="D74" s="402">
        <v>1.0230002403259277</v>
      </c>
      <c r="E74" s="408" t="s">
        <v>122</v>
      </c>
      <c r="F74" s="436">
        <v>1.3888888888888889E-3</v>
      </c>
      <c r="G74" s="410">
        <v>0.30345208333436297</v>
      </c>
      <c r="H74" s="409"/>
      <c r="I74" s="72"/>
    </row>
    <row r="75" spans="1:9" x14ac:dyDescent="0.3">
      <c r="A75" s="406">
        <v>25</v>
      </c>
      <c r="B75" s="401" t="s">
        <v>76</v>
      </c>
      <c r="C75" s="407">
        <v>5.8330001831054687</v>
      </c>
      <c r="D75" s="402">
        <v>0.96499967575073242</v>
      </c>
      <c r="E75" s="408" t="s">
        <v>123</v>
      </c>
      <c r="F75" s="436">
        <v>6.9444444444444447E-4</v>
      </c>
      <c r="G75" s="410">
        <v>0.30451354373708078</v>
      </c>
      <c r="H75" s="409"/>
      <c r="I75" s="72"/>
    </row>
    <row r="76" spans="1:9" x14ac:dyDescent="0.3">
      <c r="A76" s="406">
        <v>26</v>
      </c>
      <c r="B76" s="401" t="s">
        <v>97</v>
      </c>
      <c r="C76" s="407">
        <v>6.7979998588562012</v>
      </c>
      <c r="D76" s="402">
        <v>0.9850001335144043</v>
      </c>
      <c r="E76" s="408" t="s">
        <v>124</v>
      </c>
      <c r="F76" s="436">
        <v>1.3888888888888889E-3</v>
      </c>
      <c r="G76" s="410">
        <v>0.30551275676492828</v>
      </c>
      <c r="H76" s="409"/>
      <c r="I76" s="72"/>
    </row>
    <row r="77" spans="1:9" x14ac:dyDescent="0.3">
      <c r="A77" s="406">
        <v>27</v>
      </c>
      <c r="B77" s="401" t="s">
        <v>62</v>
      </c>
      <c r="C77" s="407">
        <v>7.7829999923706055</v>
      </c>
      <c r="D77" s="402">
        <v>1.3350000381469727</v>
      </c>
      <c r="E77" s="408" t="s">
        <v>125</v>
      </c>
      <c r="F77" s="408" t="s">
        <v>51</v>
      </c>
      <c r="G77" s="410">
        <v>0.30650005384487111</v>
      </c>
      <c r="H77" s="409">
        <v>0.31608338717820444</v>
      </c>
      <c r="I77" s="72"/>
    </row>
    <row r="78" spans="1:9" x14ac:dyDescent="0.3">
      <c r="A78" s="406">
        <v>28</v>
      </c>
      <c r="B78" s="401" t="s">
        <v>60</v>
      </c>
      <c r="C78" s="407">
        <v>9.1180000305175781</v>
      </c>
      <c r="D78" s="402">
        <v>1.2849998474121094</v>
      </c>
      <c r="E78" s="408" t="s">
        <v>126</v>
      </c>
      <c r="F78" s="436">
        <v>1.3888888888888889E-3</v>
      </c>
      <c r="G78" s="410">
        <v>0.30794382297468942</v>
      </c>
      <c r="H78" s="409">
        <v>0.31822160075246719</v>
      </c>
      <c r="I78" s="72"/>
    </row>
    <row r="79" spans="1:9" x14ac:dyDescent="0.3">
      <c r="A79" s="406">
        <v>29</v>
      </c>
      <c r="B79" s="401" t="s">
        <v>127</v>
      </c>
      <c r="C79" s="407">
        <v>10.402999877929687</v>
      </c>
      <c r="D79" s="402">
        <v>4.6909999847412109</v>
      </c>
      <c r="E79" s="408" t="s">
        <v>128</v>
      </c>
      <c r="F79" s="436">
        <v>6.2499999999999995E-3</v>
      </c>
      <c r="G79" s="410">
        <v>0.30931521514597143</v>
      </c>
      <c r="H79" s="409">
        <v>0.31959299292374926</v>
      </c>
      <c r="I79" s="72"/>
    </row>
    <row r="80" spans="1:9" x14ac:dyDescent="0.3">
      <c r="A80" s="406">
        <v>30</v>
      </c>
      <c r="B80" s="401" t="s">
        <v>129</v>
      </c>
      <c r="C80" s="407">
        <v>15.093999862670898</v>
      </c>
      <c r="D80" s="402">
        <v>0.50400066375732422</v>
      </c>
      <c r="E80" s="408" t="s">
        <v>130</v>
      </c>
      <c r="F80" s="436">
        <v>0</v>
      </c>
      <c r="G80" s="410">
        <v>0.31541603535624463</v>
      </c>
      <c r="H80" s="409"/>
      <c r="I80" s="72"/>
    </row>
    <row r="81" spans="1:18" x14ac:dyDescent="0.3">
      <c r="A81" s="406">
        <v>31</v>
      </c>
      <c r="B81" s="401" t="s">
        <v>131</v>
      </c>
      <c r="C81" s="407">
        <v>15.598000526428223</v>
      </c>
      <c r="D81" s="402">
        <v>0.78399944305419922</v>
      </c>
      <c r="E81" s="408" t="s">
        <v>132</v>
      </c>
      <c r="F81" s="436">
        <v>6.9444444444444447E-4</v>
      </c>
      <c r="G81" s="410">
        <v>0.31579785355937601</v>
      </c>
      <c r="H81" s="409"/>
      <c r="I81" s="72"/>
    </row>
    <row r="82" spans="1:18" x14ac:dyDescent="0.3">
      <c r="A82" s="406">
        <v>32</v>
      </c>
      <c r="B82" s="401" t="s">
        <v>133</v>
      </c>
      <c r="C82" s="407">
        <v>16.381999969482422</v>
      </c>
      <c r="D82" s="402">
        <v>5.1709995269775391</v>
      </c>
      <c r="E82" s="408" t="s">
        <v>134</v>
      </c>
      <c r="F82" s="436">
        <v>5.5555555555555558E-3</v>
      </c>
      <c r="G82" s="410">
        <v>0.31659256872879021</v>
      </c>
      <c r="H82" s="409"/>
      <c r="I82" s="72"/>
    </row>
    <row r="83" spans="1:18" ht="15" thickBot="1" x14ac:dyDescent="0.35">
      <c r="A83" s="406">
        <v>33</v>
      </c>
      <c r="B83" s="401" t="s">
        <v>56</v>
      </c>
      <c r="C83" s="407">
        <v>21.552999496459961</v>
      </c>
      <c r="D83" s="402">
        <v>-21.552999496459961</v>
      </c>
      <c r="E83" s="408" t="s">
        <v>57</v>
      </c>
      <c r="F83" s="408" t="s">
        <v>347</v>
      </c>
      <c r="G83" s="410">
        <v>0.32218750000000002</v>
      </c>
      <c r="H83" s="409">
        <v>0.32364583333333335</v>
      </c>
      <c r="I83" s="72"/>
    </row>
    <row r="84" spans="1:18" x14ac:dyDescent="0.3">
      <c r="A84" s="411"/>
      <c r="B84" s="412"/>
      <c r="C84" s="412"/>
      <c r="D84" s="413"/>
      <c r="E84" s="433"/>
      <c r="F84" s="415" t="s">
        <v>42</v>
      </c>
      <c r="G84" s="417" t="s">
        <v>48</v>
      </c>
      <c r="H84" s="416" t="s">
        <v>48</v>
      </c>
      <c r="I84" s="72"/>
    </row>
    <row r="85" spans="1:18" x14ac:dyDescent="0.3">
      <c r="A85" s="395"/>
      <c r="B85" s="388"/>
      <c r="C85" s="388"/>
      <c r="D85" s="418"/>
      <c r="E85" s="434"/>
      <c r="F85" s="420" t="s">
        <v>43</v>
      </c>
      <c r="G85" s="422">
        <v>21.599000930786133</v>
      </c>
      <c r="H85" s="421">
        <v>21.822000503540039</v>
      </c>
      <c r="I85" s="72"/>
    </row>
    <row r="86" spans="1:18" x14ac:dyDescent="0.3">
      <c r="A86" s="395"/>
      <c r="B86" s="388"/>
      <c r="C86" s="388"/>
      <c r="D86" s="418"/>
      <c r="E86" s="434"/>
      <c r="F86" s="420" t="s">
        <v>44</v>
      </c>
      <c r="G86" s="424">
        <v>2.3194445504082575E-2</v>
      </c>
      <c r="H86" s="423">
        <v>2.8125000000000001E-2</v>
      </c>
      <c r="I86" s="72"/>
    </row>
    <row r="87" spans="1:18" ht="15" thickBot="1" x14ac:dyDescent="0.35">
      <c r="A87" s="395"/>
      <c r="B87" s="388"/>
      <c r="C87" s="388"/>
      <c r="D87" s="418"/>
      <c r="E87" s="639" t="s">
        <v>45</v>
      </c>
      <c r="F87" s="640"/>
      <c r="G87" s="429">
        <v>38.800598701860864</v>
      </c>
      <c r="H87" s="428">
        <v>32.32888963487413</v>
      </c>
      <c r="I87" s="72"/>
    </row>
    <row r="88" spans="1:18" x14ac:dyDescent="0.3">
      <c r="A88" s="73"/>
      <c r="B88" s="73"/>
      <c r="C88" s="73"/>
      <c r="D88" s="73"/>
      <c r="E88" s="73"/>
      <c r="F88" s="73"/>
      <c r="G88" s="73"/>
      <c r="H88" s="73"/>
    </row>
    <row r="89" spans="1:18" x14ac:dyDescent="0.3">
      <c r="B89" s="78" t="s">
        <v>332</v>
      </c>
      <c r="C89" s="58"/>
      <c r="D89" s="58"/>
      <c r="E89" s="58"/>
      <c r="F89" s="58"/>
      <c r="G89" s="58"/>
      <c r="H89" s="58"/>
      <c r="R89" s="81" t="s">
        <v>328</v>
      </c>
    </row>
    <row r="90" spans="1:18" x14ac:dyDescent="0.3">
      <c r="B90" s="634" t="s">
        <v>333</v>
      </c>
      <c r="C90" s="634"/>
      <c r="D90" s="634"/>
      <c r="E90" s="634"/>
      <c r="F90" s="634"/>
      <c r="G90" s="634"/>
      <c r="H90" s="634"/>
    </row>
    <row r="91" spans="1:18" x14ac:dyDescent="0.3">
      <c r="B91" s="635" t="s">
        <v>334</v>
      </c>
      <c r="C91" s="635"/>
      <c r="D91" s="635"/>
      <c r="E91" s="635"/>
      <c r="F91" s="635"/>
      <c r="G91" s="635"/>
      <c r="H91" s="635"/>
    </row>
    <row r="92" spans="1:18" x14ac:dyDescent="0.3">
      <c r="B92" s="635"/>
      <c r="C92" s="635"/>
      <c r="D92" s="635"/>
      <c r="E92" s="635"/>
      <c r="F92" s="635"/>
      <c r="G92" s="635"/>
      <c r="H92" s="635"/>
      <c r="J92" s="57" t="s">
        <v>322</v>
      </c>
    </row>
    <row r="93" spans="1:18" x14ac:dyDescent="0.3">
      <c r="B93" s="79"/>
    </row>
    <row r="94" spans="1:18" x14ac:dyDescent="0.3">
      <c r="B94" s="80"/>
    </row>
  </sheetData>
  <mergeCells count="21">
    <mergeCell ref="B90:H90"/>
    <mergeCell ref="B91:H92"/>
    <mergeCell ref="A9:E9"/>
    <mergeCell ref="A10:F10"/>
    <mergeCell ref="C12:D12"/>
    <mergeCell ref="C13:D13"/>
    <mergeCell ref="E87:F87"/>
    <mergeCell ref="E43:F43"/>
    <mergeCell ref="A46:F46"/>
    <mergeCell ref="A48:A50"/>
    <mergeCell ref="B48:B50"/>
    <mergeCell ref="C48:C50"/>
    <mergeCell ref="D48:D50"/>
    <mergeCell ref="E48:E50"/>
    <mergeCell ref="F48:F50"/>
    <mergeCell ref="F15:F17"/>
    <mergeCell ref="A15:A17"/>
    <mergeCell ref="B15:B17"/>
    <mergeCell ref="C15:C17"/>
    <mergeCell ref="D15:D17"/>
    <mergeCell ref="E15:E17"/>
  </mergeCells>
  <pageMargins left="0.19685039370078741" right="0.19685039370078741" top="0.39370078740157483" bottom="0.39370078740157483" header="0" footer="0"/>
  <pageSetup paperSize="9" scale="43" pageOrder="overThenDown" orientation="landscape" r:id="rId1"/>
  <headerFooter alignWithMargins="0"/>
  <rowBreaks count="1" manualBreakCount="1">
    <brk id="92" max="24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64"/>
  <sheetViews>
    <sheetView topLeftCell="A22" zoomScaleNormal="100" workbookViewId="0">
      <selection activeCell="G51" sqref="G51"/>
    </sheetView>
  </sheetViews>
  <sheetFormatPr defaultColWidth="8.88671875" defaultRowHeight="14.4" x14ac:dyDescent="0.3"/>
  <cols>
    <col min="1" max="1" width="3.44140625" style="57" customWidth="1"/>
    <col min="2" max="2" width="14.5546875" style="57" bestFit="1" customWidth="1"/>
    <col min="3" max="3" width="8.109375" style="57" customWidth="1"/>
    <col min="4" max="4" width="8.6640625" style="57" customWidth="1"/>
    <col min="5" max="5" width="8.109375" style="57" customWidth="1"/>
    <col min="6" max="6" width="10" style="57" customWidth="1"/>
    <col min="7" max="7" width="5.6640625" style="57" bestFit="1" customWidth="1"/>
    <col min="8" max="15" width="6.5546875" style="57" customWidth="1"/>
    <col min="16" max="16384" width="8.88671875" style="57"/>
  </cols>
  <sheetData>
    <row r="1" spans="1:13" x14ac:dyDescent="0.3">
      <c r="A1" s="57" t="s">
        <v>326</v>
      </c>
    </row>
    <row r="2" spans="1:13" x14ac:dyDescent="0.3">
      <c r="A2" s="57" t="s">
        <v>327</v>
      </c>
    </row>
    <row r="4" spans="1:13" x14ac:dyDescent="0.3">
      <c r="A4" s="57" t="s">
        <v>337</v>
      </c>
      <c r="F4" s="58" t="s">
        <v>328</v>
      </c>
    </row>
    <row r="5" spans="1:13" x14ac:dyDescent="0.3">
      <c r="A5" s="57" t="s">
        <v>32</v>
      </c>
      <c r="F5" s="58" t="s">
        <v>329</v>
      </c>
    </row>
    <row r="6" spans="1:13" x14ac:dyDescent="0.3">
      <c r="A6" s="57" t="s">
        <v>46</v>
      </c>
      <c r="F6" s="58" t="s">
        <v>330</v>
      </c>
    </row>
    <row r="7" spans="1:13" x14ac:dyDescent="0.3">
      <c r="A7" s="57" t="s">
        <v>47</v>
      </c>
      <c r="F7" s="58" t="s">
        <v>331</v>
      </c>
    </row>
    <row r="8" spans="1:13" s="59" customFormat="1" x14ac:dyDescent="0.3">
      <c r="C8" s="60"/>
      <c r="G8" s="61"/>
      <c r="M8" s="62"/>
    </row>
    <row r="9" spans="1:13" s="59" customFormat="1" x14ac:dyDescent="0.3">
      <c r="A9" s="636" t="s">
        <v>33</v>
      </c>
      <c r="B9" s="636"/>
      <c r="C9" s="636"/>
      <c r="D9" s="636"/>
      <c r="E9" s="636"/>
      <c r="F9" s="63" t="s">
        <v>259</v>
      </c>
      <c r="G9" s="64"/>
      <c r="H9" s="65"/>
      <c r="L9" s="66"/>
    </row>
    <row r="10" spans="1:13" s="59" customFormat="1" x14ac:dyDescent="0.3">
      <c r="A10" s="637" t="s">
        <v>260</v>
      </c>
      <c r="B10" s="637"/>
      <c r="C10" s="637"/>
      <c r="D10" s="637"/>
      <c r="E10" s="637"/>
      <c r="F10" s="637"/>
      <c r="G10" s="67"/>
      <c r="H10" s="67"/>
      <c r="I10" s="67"/>
      <c r="J10" s="67"/>
      <c r="K10" s="67"/>
      <c r="L10" s="67"/>
    </row>
    <row r="11" spans="1:13" s="59" customFormat="1" ht="10.5" customHeight="1" x14ac:dyDescent="0.3">
      <c r="C11" s="68"/>
      <c r="D11" s="68"/>
      <c r="E11" s="68"/>
      <c r="F11" s="68"/>
      <c r="G11" s="67"/>
      <c r="H11" s="67"/>
      <c r="I11" s="67"/>
      <c r="J11" s="67"/>
      <c r="K11" s="67"/>
      <c r="L11" s="67"/>
    </row>
    <row r="12" spans="1:13" s="59" customFormat="1" x14ac:dyDescent="0.3">
      <c r="A12" s="59" t="s">
        <v>34</v>
      </c>
      <c r="C12" s="638" t="s">
        <v>376</v>
      </c>
      <c r="D12" s="638"/>
      <c r="E12" s="68"/>
      <c r="F12" s="68"/>
      <c r="G12" s="67"/>
      <c r="H12" s="67"/>
      <c r="I12" s="67"/>
      <c r="J12" s="67"/>
      <c r="K12" s="67"/>
      <c r="L12" s="67"/>
    </row>
    <row r="13" spans="1:13" s="59" customFormat="1" x14ac:dyDescent="0.3">
      <c r="A13" s="69" t="s">
        <v>35</v>
      </c>
      <c r="C13" s="637" t="s">
        <v>325</v>
      </c>
      <c r="D13" s="637"/>
      <c r="E13" s="68"/>
      <c r="F13" s="68"/>
      <c r="G13" s="67"/>
      <c r="H13" s="67"/>
      <c r="I13" s="67"/>
      <c r="J13" s="67"/>
      <c r="K13" s="67"/>
      <c r="L13" s="67"/>
    </row>
    <row r="14" spans="1:13" ht="12.75" customHeight="1" thickBot="1" x14ac:dyDescent="0.35">
      <c r="D14" s="59"/>
      <c r="E14" s="59"/>
      <c r="G14" s="507" t="s">
        <v>378</v>
      </c>
      <c r="H14" s="67"/>
      <c r="I14" s="67"/>
      <c r="J14" s="61"/>
      <c r="K14" s="71"/>
      <c r="L14" s="71"/>
    </row>
    <row r="15" spans="1:13" ht="14.4" customHeight="1" x14ac:dyDescent="0.3">
      <c r="A15" s="628" t="s">
        <v>0</v>
      </c>
      <c r="B15" s="631" t="s">
        <v>36</v>
      </c>
      <c r="C15" s="631" t="s">
        <v>37</v>
      </c>
      <c r="D15" s="631" t="s">
        <v>38</v>
      </c>
      <c r="E15" s="631" t="s">
        <v>39</v>
      </c>
      <c r="F15" s="631" t="s">
        <v>40</v>
      </c>
      <c r="G15" s="92" t="s">
        <v>41</v>
      </c>
      <c r="H15" s="176"/>
      <c r="I15" s="169"/>
      <c r="J15" s="167"/>
      <c r="K15" s="167"/>
      <c r="L15" s="167"/>
      <c r="M15" s="167"/>
    </row>
    <row r="16" spans="1:13" x14ac:dyDescent="0.3">
      <c r="A16" s="629"/>
      <c r="B16" s="632"/>
      <c r="C16" s="632"/>
      <c r="D16" s="632"/>
      <c r="E16" s="632"/>
      <c r="F16" s="632"/>
      <c r="G16" s="93" t="s">
        <v>1</v>
      </c>
      <c r="H16" s="176"/>
      <c r="I16" s="169"/>
      <c r="J16" s="167"/>
      <c r="K16" s="167"/>
      <c r="L16" s="167"/>
      <c r="M16" s="167"/>
    </row>
    <row r="17" spans="1:20" ht="15" customHeight="1" thickBot="1" x14ac:dyDescent="0.35">
      <c r="A17" s="630"/>
      <c r="B17" s="633"/>
      <c r="C17" s="633"/>
      <c r="D17" s="633"/>
      <c r="E17" s="633"/>
      <c r="F17" s="633"/>
      <c r="G17" s="94" t="s">
        <v>261</v>
      </c>
      <c r="H17" s="176"/>
      <c r="I17" s="169"/>
      <c r="J17" s="167"/>
      <c r="K17" s="167"/>
      <c r="L17" s="167"/>
      <c r="M17" s="167"/>
    </row>
    <row r="18" spans="1:20" x14ac:dyDescent="0.3">
      <c r="A18" s="440">
        <v>1</v>
      </c>
      <c r="B18" s="441" t="s">
        <v>67</v>
      </c>
      <c r="C18" s="442">
        <v>0</v>
      </c>
      <c r="D18" s="442">
        <v>1.5410000085830688</v>
      </c>
      <c r="E18" s="443" t="s">
        <v>69</v>
      </c>
      <c r="F18" s="458">
        <v>2.7777777777777779E-3</v>
      </c>
      <c r="G18" s="95">
        <v>0.33024305555555555</v>
      </c>
      <c r="H18" s="176"/>
      <c r="I18" s="169"/>
      <c r="J18" s="167"/>
      <c r="K18" s="167"/>
      <c r="L18" s="167"/>
      <c r="M18" s="167"/>
      <c r="S18" s="76"/>
      <c r="T18" s="77"/>
    </row>
    <row r="19" spans="1:20" x14ac:dyDescent="0.3">
      <c r="A19" s="444">
        <v>2</v>
      </c>
      <c r="B19" s="441" t="s">
        <v>70</v>
      </c>
      <c r="C19" s="445">
        <v>1.5410000085830688</v>
      </c>
      <c r="D19" s="442">
        <v>0.6799999475479126</v>
      </c>
      <c r="E19" s="446" t="s">
        <v>71</v>
      </c>
      <c r="F19" s="459">
        <v>6.9444444444444447E-4</v>
      </c>
      <c r="G19" s="96">
        <v>0.3330417427108967</v>
      </c>
      <c r="H19" s="176"/>
      <c r="I19" s="169"/>
      <c r="J19" s="167"/>
      <c r="K19" s="167"/>
      <c r="L19" s="167"/>
      <c r="M19" s="167"/>
      <c r="T19" s="77"/>
    </row>
    <row r="20" spans="1:20" x14ac:dyDescent="0.3">
      <c r="A20" s="444">
        <v>3</v>
      </c>
      <c r="B20" s="441" t="s">
        <v>72</v>
      </c>
      <c r="C20" s="445">
        <v>2.2209999561309814</v>
      </c>
      <c r="D20" s="442">
        <v>0.45800018310546875</v>
      </c>
      <c r="E20" s="446" t="s">
        <v>73</v>
      </c>
      <c r="F20" s="459">
        <v>1.3888888888888889E-3</v>
      </c>
      <c r="G20" s="96">
        <v>0.33364494627550101</v>
      </c>
      <c r="H20" s="176"/>
      <c r="I20" s="167"/>
      <c r="J20" s="167"/>
      <c r="K20" s="167"/>
      <c r="L20" s="167"/>
      <c r="M20" s="167"/>
      <c r="T20" s="77"/>
    </row>
    <row r="21" spans="1:20" x14ac:dyDescent="0.3">
      <c r="A21" s="444">
        <v>4</v>
      </c>
      <c r="B21" s="441" t="s">
        <v>74</v>
      </c>
      <c r="C21" s="445">
        <v>2.6790001392364502</v>
      </c>
      <c r="D21" s="442">
        <v>1.1099998950958252</v>
      </c>
      <c r="E21" s="446" t="s">
        <v>75</v>
      </c>
      <c r="F21" s="459">
        <v>1.3888888888888889E-3</v>
      </c>
      <c r="G21" s="96">
        <v>0.33473514065378196</v>
      </c>
      <c r="H21" s="176"/>
      <c r="I21" s="167"/>
      <c r="J21" s="167"/>
      <c r="K21" s="167"/>
      <c r="L21" s="167"/>
      <c r="M21" s="167"/>
      <c r="T21" s="77"/>
    </row>
    <row r="22" spans="1:20" x14ac:dyDescent="0.3">
      <c r="A22" s="444">
        <v>5</v>
      </c>
      <c r="B22" s="460" t="s">
        <v>320</v>
      </c>
      <c r="C22" s="445">
        <v>3.7890000343322754</v>
      </c>
      <c r="D22" s="442">
        <v>2.6350002288818359</v>
      </c>
      <c r="E22" s="446">
        <v>6797</v>
      </c>
      <c r="F22" s="459">
        <v>4.8611111111111112E-3</v>
      </c>
      <c r="G22" s="96">
        <v>0.33644596883397493</v>
      </c>
      <c r="H22" s="176"/>
      <c r="I22" s="167"/>
      <c r="J22" s="167"/>
      <c r="K22" s="167"/>
      <c r="L22" s="167"/>
      <c r="M22" s="167"/>
      <c r="T22" s="77"/>
    </row>
    <row r="23" spans="1:20" x14ac:dyDescent="0.3">
      <c r="A23" s="444">
        <v>6</v>
      </c>
      <c r="B23" s="441" t="s">
        <v>262</v>
      </c>
      <c r="C23" s="445">
        <v>6.4240002632141113</v>
      </c>
      <c r="D23" s="442">
        <v>1.301999568939209</v>
      </c>
      <c r="E23" s="446" t="s">
        <v>263</v>
      </c>
      <c r="F23" s="459">
        <v>1.3888888888888889E-3</v>
      </c>
      <c r="G23" s="96">
        <v>0.34124286529884496</v>
      </c>
      <c r="H23" s="176"/>
      <c r="I23" s="167"/>
      <c r="J23" s="167"/>
      <c r="K23" s="167"/>
      <c r="L23" s="167"/>
      <c r="M23" s="167"/>
      <c r="T23" s="77"/>
    </row>
    <row r="24" spans="1:20" x14ac:dyDescent="0.3">
      <c r="A24" s="444">
        <v>7</v>
      </c>
      <c r="B24" s="441" t="s">
        <v>95</v>
      </c>
      <c r="C24" s="445">
        <v>7.7259998321533203</v>
      </c>
      <c r="D24" s="442">
        <v>0.51100063323974609</v>
      </c>
      <c r="E24" s="446" t="s">
        <v>264</v>
      </c>
      <c r="F24" s="459">
        <v>6.9444444444444447E-4</v>
      </c>
      <c r="G24" s="96">
        <v>0.34254764212394884</v>
      </c>
      <c r="H24" s="176"/>
      <c r="I24" s="167"/>
      <c r="J24" s="167"/>
      <c r="K24" s="167"/>
      <c r="L24" s="167"/>
      <c r="M24" s="167"/>
      <c r="T24" s="77"/>
    </row>
    <row r="25" spans="1:20" x14ac:dyDescent="0.3">
      <c r="A25" s="444">
        <v>8</v>
      </c>
      <c r="B25" s="441" t="s">
        <v>93</v>
      </c>
      <c r="C25" s="445">
        <v>8.2370004653930664</v>
      </c>
      <c r="D25" s="442">
        <v>0.47699928283691406</v>
      </c>
      <c r="E25" s="446" t="s">
        <v>253</v>
      </c>
      <c r="F25" s="459">
        <v>0</v>
      </c>
      <c r="G25" s="96">
        <v>0.34309027777777779</v>
      </c>
      <c r="H25" s="176"/>
      <c r="I25" s="167"/>
      <c r="J25" s="167"/>
      <c r="K25" s="167"/>
      <c r="L25" s="167"/>
      <c r="M25" s="167"/>
      <c r="T25" s="77"/>
    </row>
    <row r="26" spans="1:20" x14ac:dyDescent="0.3">
      <c r="A26" s="444">
        <v>9</v>
      </c>
      <c r="B26" s="441" t="s">
        <v>91</v>
      </c>
      <c r="C26" s="445">
        <v>8.7139997482299805</v>
      </c>
      <c r="D26" s="442">
        <v>1.6370000839233398</v>
      </c>
      <c r="E26" s="446" t="s">
        <v>254</v>
      </c>
      <c r="F26" s="459">
        <v>2.7777777777777779E-3</v>
      </c>
      <c r="G26" s="96">
        <v>0.34356700451792899</v>
      </c>
      <c r="H26" s="176"/>
      <c r="I26" s="167"/>
      <c r="J26" s="167"/>
      <c r="K26" s="167"/>
      <c r="L26" s="167"/>
      <c r="M26" s="167"/>
      <c r="T26" s="77"/>
    </row>
    <row r="27" spans="1:20" ht="15" thickBot="1" x14ac:dyDescent="0.35">
      <c r="A27" s="444">
        <v>10</v>
      </c>
      <c r="B27" s="441" t="s">
        <v>258</v>
      </c>
      <c r="C27" s="445">
        <v>10.35099983215332</v>
      </c>
      <c r="D27" s="442">
        <v>-10.35099983215332</v>
      </c>
      <c r="E27" s="446" t="s">
        <v>106</v>
      </c>
      <c r="F27" s="446" t="s">
        <v>368</v>
      </c>
      <c r="G27" s="96">
        <v>0.34593655303549586</v>
      </c>
      <c r="H27" s="176"/>
      <c r="I27" s="167"/>
      <c r="J27" s="167"/>
      <c r="K27" s="167"/>
      <c r="L27" s="167"/>
      <c r="M27" s="167"/>
      <c r="T27" s="77"/>
    </row>
    <row r="28" spans="1:20" x14ac:dyDescent="0.3">
      <c r="A28" s="447"/>
      <c r="B28" s="448"/>
      <c r="C28" s="448"/>
      <c r="D28" s="449"/>
      <c r="E28" s="450"/>
      <c r="F28" s="451" t="s">
        <v>42</v>
      </c>
      <c r="G28" s="97" t="s">
        <v>48</v>
      </c>
      <c r="H28" s="176"/>
      <c r="I28" s="167"/>
      <c r="J28" s="167"/>
      <c r="K28" s="167"/>
      <c r="L28" s="167"/>
      <c r="M28" s="167"/>
      <c r="T28" s="77"/>
    </row>
    <row r="29" spans="1:20" x14ac:dyDescent="0.3">
      <c r="A29" s="439"/>
      <c r="B29" s="437"/>
      <c r="C29" s="437"/>
      <c r="D29" s="452"/>
      <c r="E29" s="453"/>
      <c r="F29" s="454" t="s">
        <v>43</v>
      </c>
      <c r="G29" s="98">
        <v>10.35099983215332</v>
      </c>
      <c r="H29" s="176"/>
      <c r="I29" s="167"/>
      <c r="J29" s="167"/>
      <c r="K29" s="167"/>
      <c r="L29" s="167"/>
      <c r="M29" s="167"/>
      <c r="T29" s="77"/>
    </row>
    <row r="30" spans="1:20" x14ac:dyDescent="0.3">
      <c r="A30" s="439"/>
      <c r="B30" s="437"/>
      <c r="C30" s="437"/>
      <c r="D30" s="452"/>
      <c r="E30" s="453"/>
      <c r="F30" s="454" t="s">
        <v>44</v>
      </c>
      <c r="G30" s="99">
        <v>1.5694444709353977E-2</v>
      </c>
      <c r="H30" s="176"/>
      <c r="I30" s="167"/>
      <c r="J30" s="167"/>
      <c r="K30" s="167"/>
      <c r="L30" s="167"/>
      <c r="M30" s="167"/>
    </row>
    <row r="31" spans="1:20" ht="15" thickBot="1" x14ac:dyDescent="0.35">
      <c r="A31" s="455"/>
      <c r="B31" s="456"/>
      <c r="C31" s="456"/>
      <c r="D31" s="457"/>
      <c r="E31" s="639" t="s">
        <v>45</v>
      </c>
      <c r="F31" s="640"/>
      <c r="G31" s="100">
        <v>27.480530063991548</v>
      </c>
      <c r="H31" s="176"/>
      <c r="I31" s="167"/>
      <c r="J31" s="167"/>
      <c r="K31" s="167"/>
      <c r="L31" s="167"/>
      <c r="M31" s="167"/>
    </row>
    <row r="32" spans="1:20" s="59" customFormat="1" x14ac:dyDescent="0.3">
      <c r="A32" s="187"/>
      <c r="B32" s="187"/>
      <c r="C32" s="195"/>
      <c r="D32" s="187"/>
      <c r="E32" s="187"/>
      <c r="F32" s="187"/>
      <c r="G32" s="196"/>
      <c r="H32" s="176"/>
      <c r="I32" s="169"/>
      <c r="J32" s="169"/>
      <c r="K32" s="169"/>
      <c r="L32" s="169"/>
      <c r="M32" s="171"/>
    </row>
    <row r="33" spans="1:14" s="59" customFormat="1" x14ac:dyDescent="0.3">
      <c r="A33" s="169"/>
      <c r="B33" s="169"/>
      <c r="C33" s="197"/>
      <c r="D33" s="173"/>
      <c r="E33" s="174"/>
      <c r="F33" s="172" t="s">
        <v>259</v>
      </c>
      <c r="G33" s="173"/>
      <c r="H33" s="174"/>
      <c r="I33" s="169"/>
      <c r="J33" s="169"/>
      <c r="K33" s="169"/>
      <c r="L33" s="175"/>
      <c r="M33" s="141"/>
    </row>
    <row r="34" spans="1:14" ht="12.75" customHeight="1" x14ac:dyDescent="0.3">
      <c r="A34" s="637" t="s">
        <v>265</v>
      </c>
      <c r="B34" s="637"/>
      <c r="C34" s="637"/>
      <c r="D34" s="637"/>
      <c r="E34" s="637"/>
      <c r="F34" s="637"/>
      <c r="G34" s="176"/>
      <c r="H34" s="176"/>
      <c r="I34" s="176"/>
      <c r="J34" s="176"/>
      <c r="K34" s="176"/>
      <c r="L34" s="176"/>
      <c r="M34" s="140"/>
    </row>
    <row r="35" spans="1:14" ht="15" customHeight="1" thickBot="1" x14ac:dyDescent="0.35">
      <c r="A35" s="167"/>
      <c r="B35" s="167"/>
      <c r="C35" s="167"/>
      <c r="D35" s="169"/>
      <c r="E35" s="169"/>
      <c r="F35" s="167"/>
      <c r="G35" s="169" t="s">
        <v>378</v>
      </c>
      <c r="H35" s="169" t="s">
        <v>377</v>
      </c>
      <c r="I35" s="507" t="s">
        <v>377</v>
      </c>
      <c r="J35" s="507" t="s">
        <v>377</v>
      </c>
      <c r="K35" s="177"/>
      <c r="L35" s="177"/>
      <c r="M35" s="140"/>
    </row>
    <row r="36" spans="1:14" x14ac:dyDescent="0.3">
      <c r="A36" s="641" t="s">
        <v>0</v>
      </c>
      <c r="B36" s="643" t="s">
        <v>36</v>
      </c>
      <c r="C36" s="643" t="s">
        <v>37</v>
      </c>
      <c r="D36" s="631" t="s">
        <v>38</v>
      </c>
      <c r="E36" s="643" t="s">
        <v>39</v>
      </c>
      <c r="F36" s="643" t="s">
        <v>40</v>
      </c>
      <c r="G36" s="568" t="s">
        <v>41</v>
      </c>
      <c r="H36" s="577" t="s">
        <v>41</v>
      </c>
      <c r="I36" s="559" t="s">
        <v>41</v>
      </c>
      <c r="J36" s="559" t="s">
        <v>41</v>
      </c>
      <c r="K36" s="178"/>
      <c r="L36" s="167"/>
      <c r="M36" s="167"/>
      <c r="N36" s="140"/>
    </row>
    <row r="37" spans="1:14" ht="15" customHeight="1" x14ac:dyDescent="0.3">
      <c r="A37" s="629"/>
      <c r="B37" s="632"/>
      <c r="C37" s="632"/>
      <c r="D37" s="632"/>
      <c r="E37" s="632"/>
      <c r="F37" s="632"/>
      <c r="G37" s="569">
        <v>2</v>
      </c>
      <c r="H37" s="578">
        <v>2</v>
      </c>
      <c r="I37" s="560">
        <v>4</v>
      </c>
      <c r="J37" s="560">
        <v>6</v>
      </c>
      <c r="K37" s="178"/>
      <c r="L37" s="461"/>
      <c r="M37" s="167"/>
      <c r="N37" s="140"/>
    </row>
    <row r="38" spans="1:14" ht="15" thickBot="1" x14ac:dyDescent="0.35">
      <c r="A38" s="642"/>
      <c r="B38" s="644"/>
      <c r="C38" s="644"/>
      <c r="D38" s="633"/>
      <c r="E38" s="644"/>
      <c r="F38" s="644"/>
      <c r="G38" s="532" t="s">
        <v>261</v>
      </c>
      <c r="H38" s="561" t="s">
        <v>261</v>
      </c>
      <c r="I38" s="561" t="s">
        <v>335</v>
      </c>
      <c r="J38" s="579" t="s">
        <v>336</v>
      </c>
      <c r="K38" s="178"/>
      <c r="L38" s="507" t="s">
        <v>392</v>
      </c>
      <c r="M38" s="167"/>
      <c r="N38" s="140"/>
    </row>
    <row r="39" spans="1:14" x14ac:dyDescent="0.3">
      <c r="A39" s="179">
        <v>1</v>
      </c>
      <c r="B39" s="180" t="s">
        <v>258</v>
      </c>
      <c r="C39" s="181">
        <v>0</v>
      </c>
      <c r="D39" s="181">
        <v>1.6089999675750732</v>
      </c>
      <c r="E39" s="182" t="s">
        <v>106</v>
      </c>
      <c r="F39" s="200">
        <v>1.3888888888888889E-3</v>
      </c>
      <c r="G39" s="533">
        <v>0.47916666666666669</v>
      </c>
      <c r="H39" s="562">
        <v>0.57677083333333334</v>
      </c>
      <c r="I39" s="562">
        <v>0.61496527777777776</v>
      </c>
      <c r="J39" s="580">
        <v>0.68093749999999997</v>
      </c>
      <c r="K39" s="463"/>
      <c r="L39" s="461"/>
      <c r="M39" s="587"/>
      <c r="N39" s="140"/>
    </row>
    <row r="40" spans="1:14" x14ac:dyDescent="0.3">
      <c r="A40" s="183">
        <v>2</v>
      </c>
      <c r="B40" s="180" t="s">
        <v>89</v>
      </c>
      <c r="C40" s="184">
        <v>1.6089999675750732</v>
      </c>
      <c r="D40" s="181">
        <v>0.83299994468688965</v>
      </c>
      <c r="E40" s="185" t="s">
        <v>90</v>
      </c>
      <c r="F40" s="201">
        <v>1.3888888888888889E-3</v>
      </c>
      <c r="G40" s="534">
        <v>0.48078091964503672</v>
      </c>
      <c r="H40" s="563">
        <v>0.57838508631170338</v>
      </c>
      <c r="I40" s="563">
        <v>0.61657953075614769</v>
      </c>
      <c r="J40" s="581">
        <v>0.68255175297837001</v>
      </c>
      <c r="K40" s="463"/>
      <c r="L40" s="587"/>
      <c r="M40" s="167"/>
      <c r="N40" s="140"/>
    </row>
    <row r="41" spans="1:14" x14ac:dyDescent="0.3">
      <c r="A41" s="183">
        <v>3</v>
      </c>
      <c r="B41" s="180" t="s">
        <v>91</v>
      </c>
      <c r="C41" s="184">
        <v>2.4419999122619629</v>
      </c>
      <c r="D41" s="181">
        <v>0.41100001335144043</v>
      </c>
      <c r="E41" s="185" t="s">
        <v>92</v>
      </c>
      <c r="F41" s="201">
        <v>0</v>
      </c>
      <c r="G41" s="534">
        <v>0.48157279388823143</v>
      </c>
      <c r="H41" s="563">
        <v>0.57917696055489809</v>
      </c>
      <c r="I41" s="563">
        <v>0.61737140499934251</v>
      </c>
      <c r="J41" s="581">
        <v>0.68334362722156483</v>
      </c>
      <c r="K41" s="463"/>
      <c r="L41" s="587"/>
      <c r="M41" s="167"/>
      <c r="N41" s="140"/>
    </row>
    <row r="42" spans="1:14" x14ac:dyDescent="0.3">
      <c r="A42" s="183">
        <v>4</v>
      </c>
      <c r="B42" s="180" t="s">
        <v>93</v>
      </c>
      <c r="C42" s="184">
        <v>2.8529999256134033</v>
      </c>
      <c r="D42" s="181">
        <v>0.4850001335144043</v>
      </c>
      <c r="E42" s="185" t="s">
        <v>94</v>
      </c>
      <c r="F42" s="201">
        <v>6.9444444444444447E-4</v>
      </c>
      <c r="G42" s="534">
        <v>0.48196018518662004</v>
      </c>
      <c r="H42" s="563">
        <v>0.5795643518532867</v>
      </c>
      <c r="I42" s="563">
        <v>0.61775879629773112</v>
      </c>
      <c r="J42" s="581">
        <v>0.68373101851995333</v>
      </c>
      <c r="K42" s="463"/>
      <c r="L42" s="587"/>
      <c r="M42" s="167"/>
      <c r="N42" s="140"/>
    </row>
    <row r="43" spans="1:14" x14ac:dyDescent="0.3">
      <c r="A43" s="183">
        <v>5</v>
      </c>
      <c r="B43" s="180" t="s">
        <v>95</v>
      </c>
      <c r="C43" s="184">
        <v>3.3380000591278076</v>
      </c>
      <c r="D43" s="181">
        <v>1.3700001239776611</v>
      </c>
      <c r="E43" s="185" t="s">
        <v>96</v>
      </c>
      <c r="F43" s="201">
        <v>1.3888888888888889E-3</v>
      </c>
      <c r="G43" s="534">
        <v>0.48250621486922257</v>
      </c>
      <c r="H43" s="563">
        <v>0.58011038153588923</v>
      </c>
      <c r="I43" s="563">
        <v>0.61830482598033376</v>
      </c>
      <c r="J43" s="581">
        <v>0.68427704820255597</v>
      </c>
      <c r="K43" s="463"/>
      <c r="L43" s="587"/>
      <c r="M43" s="167"/>
      <c r="N43" s="140"/>
    </row>
    <row r="44" spans="1:14" x14ac:dyDescent="0.3">
      <c r="A44" s="183">
        <v>6</v>
      </c>
      <c r="B44" s="180" t="s">
        <v>262</v>
      </c>
      <c r="C44" s="184">
        <v>4.7080001831054687</v>
      </c>
      <c r="D44" s="181">
        <v>1.2679996490478516</v>
      </c>
      <c r="E44" s="185" t="s">
        <v>266</v>
      </c>
      <c r="F44" s="201">
        <v>1.3888888888888889E-3</v>
      </c>
      <c r="G44" s="534">
        <v>0.48387892376870939</v>
      </c>
      <c r="H44" s="563">
        <v>0.58148309043537605</v>
      </c>
      <c r="I44" s="563">
        <v>0.61967753487982047</v>
      </c>
      <c r="J44" s="581">
        <v>0.68564975710204268</v>
      </c>
      <c r="K44" s="463"/>
      <c r="L44" s="587"/>
      <c r="M44" s="167"/>
      <c r="N44" s="140"/>
    </row>
    <row r="45" spans="1:14" x14ac:dyDescent="0.3">
      <c r="A45" s="183">
        <v>7</v>
      </c>
      <c r="B45" s="180" t="s">
        <v>97</v>
      </c>
      <c r="C45" s="184">
        <v>5.9759998321533203</v>
      </c>
      <c r="D45" s="181">
        <v>0.62599992752075195</v>
      </c>
      <c r="E45" s="185" t="s">
        <v>267</v>
      </c>
      <c r="F45" s="201">
        <v>0</v>
      </c>
      <c r="G45" s="534">
        <v>0.48514352937194877</v>
      </c>
      <c r="H45" s="563">
        <v>0.58274769603861543</v>
      </c>
      <c r="I45" s="563">
        <v>0.62094214048305996</v>
      </c>
      <c r="J45" s="581">
        <v>0.68691436270528217</v>
      </c>
      <c r="K45" s="463"/>
      <c r="L45" s="587"/>
      <c r="M45" s="167"/>
      <c r="N45" s="140"/>
    </row>
    <row r="46" spans="1:14" x14ac:dyDescent="0.3">
      <c r="A46" s="183">
        <v>8</v>
      </c>
      <c r="B46" s="180" t="s">
        <v>268</v>
      </c>
      <c r="C46" s="184">
        <v>6.6019997596740723</v>
      </c>
      <c r="D46" s="181">
        <v>0.74900007247924805</v>
      </c>
      <c r="E46" s="185" t="s">
        <v>269</v>
      </c>
      <c r="F46" s="201">
        <v>6.9444444444444447E-4</v>
      </c>
      <c r="G46" s="534">
        <v>0.48565316854343948</v>
      </c>
      <c r="H46" s="563">
        <v>0.58325733521010614</v>
      </c>
      <c r="I46" s="563">
        <v>0.62145177965455056</v>
      </c>
      <c r="J46" s="581">
        <v>0.68742400187677277</v>
      </c>
      <c r="K46" s="463"/>
      <c r="L46" s="587"/>
      <c r="M46" s="167"/>
      <c r="N46" s="140"/>
    </row>
    <row r="47" spans="1:14" x14ac:dyDescent="0.3">
      <c r="A47" s="183">
        <v>9</v>
      </c>
      <c r="B47" s="202" t="s">
        <v>320</v>
      </c>
      <c r="C47" s="184">
        <v>7.3509998321533203</v>
      </c>
      <c r="D47" s="181">
        <v>1.125</v>
      </c>
      <c r="E47" s="185">
        <v>6797</v>
      </c>
      <c r="F47" s="201">
        <v>1.3888888888888889E-3</v>
      </c>
      <c r="G47" s="534">
        <v>0.4863418021673081</v>
      </c>
      <c r="H47" s="563">
        <v>0.58394596883397476</v>
      </c>
      <c r="I47" s="563">
        <v>0.62214041327841929</v>
      </c>
      <c r="J47" s="581">
        <v>0.6881126355006415</v>
      </c>
      <c r="K47" s="463"/>
      <c r="L47" s="587"/>
      <c r="M47" s="167"/>
      <c r="N47" s="140"/>
    </row>
    <row r="48" spans="1:14" x14ac:dyDescent="0.3">
      <c r="A48" s="183">
        <v>10</v>
      </c>
      <c r="B48" s="180" t="s">
        <v>74</v>
      </c>
      <c r="C48" s="184">
        <v>8.4759998321533203</v>
      </c>
      <c r="D48" s="181">
        <v>0.4850006103515625</v>
      </c>
      <c r="E48" s="185" t="s">
        <v>270</v>
      </c>
      <c r="F48" s="201">
        <v>0</v>
      </c>
      <c r="G48" s="534">
        <v>0.48734676933389948</v>
      </c>
      <c r="H48" s="563">
        <v>0.58495093600056614</v>
      </c>
      <c r="I48" s="563">
        <v>0.62314538044501055</v>
      </c>
      <c r="J48" s="581">
        <v>0.68911760266723276</v>
      </c>
      <c r="K48" s="463"/>
      <c r="L48" s="587"/>
      <c r="M48" s="167"/>
      <c r="N48" s="140"/>
    </row>
    <row r="49" spans="1:14" x14ac:dyDescent="0.3">
      <c r="A49" s="183">
        <v>11</v>
      </c>
      <c r="B49" s="180" t="s">
        <v>72</v>
      </c>
      <c r="C49" s="184">
        <v>8.9610004425048828</v>
      </c>
      <c r="D49" s="181">
        <v>0.62599945068359375</v>
      </c>
      <c r="E49" s="185" t="s">
        <v>271</v>
      </c>
      <c r="F49" s="201">
        <v>6.9444444444444447E-4</v>
      </c>
      <c r="G49" s="534">
        <v>0.48778552948594972</v>
      </c>
      <c r="H49" s="563">
        <v>0.58538969615261638</v>
      </c>
      <c r="I49" s="563">
        <v>0.6235841405970608</v>
      </c>
      <c r="J49" s="581">
        <v>0.68955636281928301</v>
      </c>
      <c r="K49" s="463"/>
      <c r="L49" s="587"/>
      <c r="M49" s="140"/>
      <c r="N49" s="140"/>
    </row>
    <row r="50" spans="1:14" x14ac:dyDescent="0.3">
      <c r="A50" s="183">
        <v>12</v>
      </c>
      <c r="B50" s="180" t="s">
        <v>70</v>
      </c>
      <c r="C50" s="184">
        <v>9.5869998931884766</v>
      </c>
      <c r="D50" s="181">
        <v>1.5419998168945313</v>
      </c>
      <c r="E50" s="185" t="s">
        <v>272</v>
      </c>
      <c r="F50" s="201">
        <v>1.3888888888888889E-3</v>
      </c>
      <c r="G50" s="534">
        <v>0.48835445002737227</v>
      </c>
      <c r="H50" s="563">
        <v>0.58595861669403893</v>
      </c>
      <c r="I50" s="563">
        <v>0.62415306113848323</v>
      </c>
      <c r="J50" s="581">
        <v>0.69012528336070555</v>
      </c>
      <c r="K50" s="463"/>
      <c r="L50" s="587"/>
      <c r="M50" s="140"/>
      <c r="N50" s="140"/>
    </row>
    <row r="51" spans="1:14" ht="15" thickBot="1" x14ac:dyDescent="0.35">
      <c r="A51" s="183">
        <v>13</v>
      </c>
      <c r="B51" s="180" t="s">
        <v>67</v>
      </c>
      <c r="C51" s="184">
        <v>11.128999710083008</v>
      </c>
      <c r="D51" s="181">
        <v>1.5419998168945313</v>
      </c>
      <c r="E51" s="185" t="s">
        <v>68</v>
      </c>
      <c r="F51" s="185" t="s">
        <v>369</v>
      </c>
      <c r="G51" s="534">
        <v>0.48978988603871848</v>
      </c>
      <c r="H51" s="563">
        <v>0.58739405270538514</v>
      </c>
      <c r="I51" s="563">
        <v>0.62558849714982956</v>
      </c>
      <c r="J51" s="581">
        <v>0.69156071937205177</v>
      </c>
      <c r="K51" s="463"/>
      <c r="L51" s="587"/>
      <c r="M51" s="140"/>
      <c r="N51" s="140"/>
    </row>
    <row r="52" spans="1:14" x14ac:dyDescent="0.3">
      <c r="A52" s="186"/>
      <c r="B52" s="187"/>
      <c r="C52" s="187"/>
      <c r="D52" s="188"/>
      <c r="E52" s="198"/>
      <c r="F52" s="189" t="s">
        <v>42</v>
      </c>
      <c r="G52" s="535" t="s">
        <v>48</v>
      </c>
      <c r="H52" s="564" t="s">
        <v>48</v>
      </c>
      <c r="I52" s="564" t="s">
        <v>48</v>
      </c>
      <c r="J52" s="582" t="s">
        <v>48</v>
      </c>
      <c r="K52" s="178"/>
      <c r="L52" s="167"/>
      <c r="M52" s="140"/>
      <c r="N52" s="140"/>
    </row>
    <row r="53" spans="1:14" x14ac:dyDescent="0.3">
      <c r="A53" s="178"/>
      <c r="B53" s="169"/>
      <c r="C53" s="169"/>
      <c r="D53" s="190"/>
      <c r="E53" s="199"/>
      <c r="F53" s="191" t="s">
        <v>43</v>
      </c>
      <c r="G53" s="536">
        <v>11.128999710083008</v>
      </c>
      <c r="H53" s="565">
        <v>11.128999710083008</v>
      </c>
      <c r="I53" s="565">
        <v>11.128999710083008</v>
      </c>
      <c r="J53" s="583">
        <v>11.128999710083008</v>
      </c>
      <c r="K53" s="178"/>
      <c r="L53" s="167"/>
      <c r="M53" s="140"/>
      <c r="N53" s="140"/>
    </row>
    <row r="54" spans="1:14" x14ac:dyDescent="0.3">
      <c r="A54" s="178"/>
      <c r="B54" s="169"/>
      <c r="C54" s="169"/>
      <c r="D54" s="190"/>
      <c r="E54" s="199"/>
      <c r="F54" s="191" t="s">
        <v>44</v>
      </c>
      <c r="G54" s="537">
        <v>1.0625000132454767E-2</v>
      </c>
      <c r="H54" s="566">
        <v>1.0625000132454767E-2</v>
      </c>
      <c r="I54" s="566">
        <v>1.0625000132454767E-2</v>
      </c>
      <c r="J54" s="584">
        <v>1.0625000132454767E-2</v>
      </c>
      <c r="K54" s="178"/>
      <c r="L54" s="167"/>
      <c r="M54" s="140"/>
      <c r="N54" s="140"/>
    </row>
    <row r="55" spans="1:14" ht="15" thickBot="1" x14ac:dyDescent="0.35">
      <c r="A55" s="192"/>
      <c r="B55" s="193"/>
      <c r="C55" s="193"/>
      <c r="D55" s="194"/>
      <c r="E55" s="639" t="s">
        <v>45</v>
      </c>
      <c r="F55" s="640"/>
      <c r="G55" s="538">
        <v>43.643135573902804</v>
      </c>
      <c r="H55" s="567">
        <v>43.643135573902804</v>
      </c>
      <c r="I55" s="567">
        <v>43.643135573902804</v>
      </c>
      <c r="J55" s="585">
        <v>43.643135573902804</v>
      </c>
      <c r="K55" s="178"/>
      <c r="L55" s="167"/>
      <c r="M55" s="140"/>
      <c r="N55" s="140"/>
    </row>
    <row r="56" spans="1:14" s="168" customFormat="1" x14ac:dyDescent="0.3">
      <c r="A56" s="169"/>
      <c r="B56" s="169"/>
      <c r="C56" s="169"/>
      <c r="D56" s="169"/>
      <c r="E56" s="101"/>
      <c r="F56" s="169"/>
      <c r="G56" s="137"/>
      <c r="H56" s="137"/>
      <c r="I56" s="137"/>
      <c r="J56" s="169"/>
      <c r="K56" s="167"/>
    </row>
    <row r="57" spans="1:14" x14ac:dyDescent="0.3">
      <c r="B57" s="78" t="s">
        <v>332</v>
      </c>
      <c r="C57" s="58"/>
      <c r="D57" s="58"/>
      <c r="E57" s="58"/>
      <c r="F57" s="58"/>
      <c r="G57" s="58"/>
      <c r="H57" s="58"/>
    </row>
    <row r="58" spans="1:14" x14ac:dyDescent="0.3">
      <c r="B58" s="634" t="s">
        <v>333</v>
      </c>
      <c r="C58" s="634"/>
      <c r="D58" s="634"/>
      <c r="E58" s="634"/>
      <c r="F58" s="634"/>
      <c r="G58" s="634"/>
      <c r="H58" s="634"/>
    </row>
    <row r="59" spans="1:14" x14ac:dyDescent="0.3">
      <c r="B59" s="635" t="s">
        <v>334</v>
      </c>
      <c r="C59" s="635"/>
      <c r="D59" s="635"/>
      <c r="E59" s="635"/>
      <c r="F59" s="635"/>
      <c r="G59" s="635"/>
      <c r="H59" s="635"/>
    </row>
    <row r="60" spans="1:14" x14ac:dyDescent="0.3">
      <c r="B60" s="635"/>
      <c r="C60" s="635"/>
      <c r="D60" s="635"/>
      <c r="E60" s="635"/>
      <c r="F60" s="635"/>
      <c r="G60" s="635"/>
      <c r="H60" s="635"/>
      <c r="J60" s="57" t="s">
        <v>322</v>
      </c>
    </row>
    <row r="61" spans="1:14" x14ac:dyDescent="0.3">
      <c r="B61" s="79"/>
    </row>
    <row r="62" spans="1:14" x14ac:dyDescent="0.3">
      <c r="B62" s="80"/>
    </row>
    <row r="64" spans="1:14" x14ac:dyDescent="0.3">
      <c r="B64" s="81" t="s">
        <v>328</v>
      </c>
    </row>
  </sheetData>
  <mergeCells count="21">
    <mergeCell ref="B58:H58"/>
    <mergeCell ref="B59:H60"/>
    <mergeCell ref="E55:F55"/>
    <mergeCell ref="E31:F31"/>
    <mergeCell ref="A34:F34"/>
    <mergeCell ref="A36:A38"/>
    <mergeCell ref="B36:B38"/>
    <mergeCell ref="C36:C38"/>
    <mergeCell ref="D36:D38"/>
    <mergeCell ref="E36:E38"/>
    <mergeCell ref="F36:F38"/>
    <mergeCell ref="A9:E9"/>
    <mergeCell ref="A10:F10"/>
    <mergeCell ref="C12:D12"/>
    <mergeCell ref="C13:D13"/>
    <mergeCell ref="A15:A17"/>
    <mergeCell ref="B15:B17"/>
    <mergeCell ref="C15:C17"/>
    <mergeCell ref="D15:D17"/>
    <mergeCell ref="E15:E17"/>
    <mergeCell ref="F15:F17"/>
  </mergeCells>
  <pageMargins left="0.19685039370078741" right="0.19685039370078741" top="0.39370078740157483" bottom="0.39370078740157483" header="0" footer="0"/>
  <pageSetup paperSize="9" scale="70" pageOrder="overThenDown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35"/>
  <sheetViews>
    <sheetView zoomScaleNormal="100" workbookViewId="0">
      <selection activeCell="C13" sqref="C13:D13"/>
    </sheetView>
  </sheetViews>
  <sheetFormatPr defaultColWidth="8.88671875" defaultRowHeight="14.4" x14ac:dyDescent="0.3"/>
  <cols>
    <col min="1" max="1" width="3.44140625" style="57" customWidth="1"/>
    <col min="2" max="2" width="14.5546875" style="57" bestFit="1" customWidth="1"/>
    <col min="3" max="3" width="8.109375" style="57" customWidth="1"/>
    <col min="4" max="4" width="8.6640625" style="57" customWidth="1"/>
    <col min="5" max="5" width="8.109375" style="57" customWidth="1"/>
    <col min="6" max="6" width="10" style="57" customWidth="1"/>
    <col min="7" max="15" width="6.5546875" style="57" customWidth="1"/>
    <col min="16" max="16384" width="8.88671875" style="57"/>
  </cols>
  <sheetData>
    <row r="1" spans="1:13" x14ac:dyDescent="0.3">
      <c r="A1" s="57" t="s">
        <v>326</v>
      </c>
    </row>
    <row r="2" spans="1:13" x14ac:dyDescent="0.3">
      <c r="A2" s="57" t="s">
        <v>327</v>
      </c>
    </row>
    <row r="4" spans="1:13" x14ac:dyDescent="0.3">
      <c r="A4" s="57" t="s">
        <v>337</v>
      </c>
      <c r="F4" s="58" t="s">
        <v>328</v>
      </c>
    </row>
    <row r="5" spans="1:13" x14ac:dyDescent="0.3">
      <c r="A5" s="57" t="s">
        <v>32</v>
      </c>
      <c r="F5" s="58" t="s">
        <v>329</v>
      </c>
    </row>
    <row r="6" spans="1:13" x14ac:dyDescent="0.3">
      <c r="A6" s="57" t="s">
        <v>46</v>
      </c>
      <c r="F6" s="58" t="s">
        <v>330</v>
      </c>
    </row>
    <row r="7" spans="1:13" x14ac:dyDescent="0.3">
      <c r="A7" s="57" t="s">
        <v>47</v>
      </c>
      <c r="F7" s="58" t="s">
        <v>331</v>
      </c>
    </row>
    <row r="8" spans="1:13" s="59" customFormat="1" x14ac:dyDescent="0.3">
      <c r="C8" s="60"/>
      <c r="G8" s="61"/>
      <c r="M8" s="62"/>
    </row>
    <row r="9" spans="1:13" s="59" customFormat="1" x14ac:dyDescent="0.3">
      <c r="A9" s="636" t="s">
        <v>33</v>
      </c>
      <c r="B9" s="636"/>
      <c r="C9" s="636"/>
      <c r="D9" s="636"/>
      <c r="E9" s="636"/>
      <c r="F9" s="63" t="s">
        <v>273</v>
      </c>
      <c r="G9" s="64"/>
      <c r="H9" s="65"/>
      <c r="L9" s="66"/>
    </row>
    <row r="10" spans="1:13" s="59" customFormat="1" x14ac:dyDescent="0.3">
      <c r="A10" s="637" t="s">
        <v>274</v>
      </c>
      <c r="B10" s="637"/>
      <c r="C10" s="637"/>
      <c r="D10" s="637"/>
      <c r="E10" s="637"/>
      <c r="F10" s="637"/>
      <c r="G10" s="67"/>
      <c r="H10" s="67"/>
      <c r="I10" s="67"/>
      <c r="J10" s="67"/>
      <c r="K10" s="67"/>
      <c r="L10" s="67"/>
    </row>
    <row r="11" spans="1:13" s="59" customFormat="1" ht="10.5" customHeight="1" x14ac:dyDescent="0.3">
      <c r="C11" s="68"/>
      <c r="D11" s="68"/>
      <c r="E11" s="68"/>
      <c r="F11" s="68"/>
      <c r="G11" s="67"/>
      <c r="H11" s="67"/>
      <c r="I11" s="67"/>
      <c r="J11" s="67"/>
      <c r="K11" s="67"/>
      <c r="L11" s="67"/>
    </row>
    <row r="12" spans="1:13" s="59" customFormat="1" x14ac:dyDescent="0.3">
      <c r="A12" s="59" t="s">
        <v>34</v>
      </c>
      <c r="C12" s="638" t="s">
        <v>376</v>
      </c>
      <c r="D12" s="638"/>
      <c r="E12" s="68"/>
      <c r="F12" s="68"/>
      <c r="G12" s="67"/>
      <c r="H12" s="67"/>
      <c r="I12" s="67"/>
      <c r="J12" s="67"/>
      <c r="K12" s="67"/>
      <c r="L12" s="67"/>
    </row>
    <row r="13" spans="1:13" s="59" customFormat="1" x14ac:dyDescent="0.3">
      <c r="A13" s="69" t="s">
        <v>35</v>
      </c>
      <c r="C13" s="637" t="s">
        <v>325</v>
      </c>
      <c r="D13" s="637"/>
      <c r="E13" s="68"/>
      <c r="F13" s="68"/>
      <c r="G13" s="67"/>
      <c r="H13" s="67"/>
      <c r="I13" s="67"/>
      <c r="J13" s="67"/>
      <c r="K13" s="67"/>
      <c r="L13" s="67"/>
    </row>
    <row r="14" spans="1:13" ht="12.75" customHeight="1" thickBot="1" x14ac:dyDescent="0.35">
      <c r="D14" s="59"/>
      <c r="E14" s="59"/>
      <c r="G14" s="59" t="s">
        <v>377</v>
      </c>
      <c r="H14" s="59" t="s">
        <v>377</v>
      </c>
      <c r="I14" s="59" t="s">
        <v>377</v>
      </c>
      <c r="J14" s="61"/>
      <c r="K14" s="71"/>
      <c r="L14" s="71"/>
    </row>
    <row r="15" spans="1:13" ht="15" customHeight="1" x14ac:dyDescent="0.3">
      <c r="A15" s="628" t="s">
        <v>0</v>
      </c>
      <c r="B15" s="631" t="s">
        <v>36</v>
      </c>
      <c r="C15" s="631" t="s">
        <v>37</v>
      </c>
      <c r="D15" s="631" t="s">
        <v>38</v>
      </c>
      <c r="E15" s="631" t="s">
        <v>39</v>
      </c>
      <c r="F15" s="631" t="s">
        <v>40</v>
      </c>
      <c r="G15" s="577" t="s">
        <v>41</v>
      </c>
      <c r="H15" s="559" t="s">
        <v>41</v>
      </c>
      <c r="I15" s="559" t="s">
        <v>41</v>
      </c>
      <c r="J15" s="206"/>
      <c r="K15" s="203"/>
      <c r="L15" s="203"/>
      <c r="M15" s="203"/>
    </row>
    <row r="16" spans="1:13" x14ac:dyDescent="0.3">
      <c r="A16" s="629"/>
      <c r="B16" s="632"/>
      <c r="C16" s="632"/>
      <c r="D16" s="632"/>
      <c r="E16" s="632"/>
      <c r="F16" s="632"/>
      <c r="G16" s="578" t="s">
        <v>1</v>
      </c>
      <c r="H16" s="560">
        <v>3</v>
      </c>
      <c r="I16" s="560">
        <v>5</v>
      </c>
      <c r="J16" s="206"/>
      <c r="K16" s="203"/>
      <c r="L16" s="203"/>
      <c r="M16" s="203"/>
    </row>
    <row r="17" spans="1:13" ht="15" customHeight="1" thickBot="1" x14ac:dyDescent="0.35">
      <c r="A17" s="630"/>
      <c r="B17" s="633"/>
      <c r="C17" s="633"/>
      <c r="D17" s="633"/>
      <c r="E17" s="633"/>
      <c r="F17" s="633"/>
      <c r="G17" s="561" t="s">
        <v>275</v>
      </c>
      <c r="H17" s="579" t="s">
        <v>276</v>
      </c>
      <c r="I17" s="561" t="s">
        <v>277</v>
      </c>
      <c r="J17" s="206"/>
      <c r="K17" s="203"/>
      <c r="L17" s="203"/>
      <c r="M17" s="203"/>
    </row>
    <row r="18" spans="1:13" x14ac:dyDescent="0.3">
      <c r="A18" s="207">
        <v>1</v>
      </c>
      <c r="B18" s="208" t="s">
        <v>93</v>
      </c>
      <c r="C18" s="209">
        <v>0</v>
      </c>
      <c r="D18" s="209">
        <v>0.47700002789497375</v>
      </c>
      <c r="E18" s="210" t="s">
        <v>253</v>
      </c>
      <c r="F18" s="225">
        <v>6.9444444444444447E-4</v>
      </c>
      <c r="G18" s="562">
        <v>0.56982638888888881</v>
      </c>
      <c r="H18" s="580">
        <v>0.60802083333333334</v>
      </c>
      <c r="I18" s="562">
        <v>0.64621527777777776</v>
      </c>
      <c r="J18" s="206"/>
      <c r="K18" s="203"/>
      <c r="L18" s="203"/>
      <c r="M18" s="203"/>
    </row>
    <row r="19" spans="1:13" x14ac:dyDescent="0.3">
      <c r="A19" s="211">
        <v>2</v>
      </c>
      <c r="B19" s="208" t="s">
        <v>91</v>
      </c>
      <c r="C19" s="212">
        <v>0.47700002789497375</v>
      </c>
      <c r="D19" s="209">
        <v>0.8580000102519989</v>
      </c>
      <c r="E19" s="213" t="s">
        <v>254</v>
      </c>
      <c r="F19" s="226">
        <v>1.3888888888888889E-3</v>
      </c>
      <c r="G19" s="563">
        <v>0.57030311562904001</v>
      </c>
      <c r="H19" s="581">
        <v>0.60849756007348443</v>
      </c>
      <c r="I19" s="563">
        <v>0.64669200451792896</v>
      </c>
      <c r="J19" s="206"/>
      <c r="K19" s="203"/>
      <c r="L19" s="203"/>
      <c r="M19" s="203"/>
    </row>
    <row r="20" spans="1:13" x14ac:dyDescent="0.3">
      <c r="A20" s="211">
        <v>3</v>
      </c>
      <c r="B20" s="208" t="s">
        <v>89</v>
      </c>
      <c r="C20" s="212">
        <v>1.3350000381469727</v>
      </c>
      <c r="D20" s="209">
        <v>0.86800003051757813</v>
      </c>
      <c r="E20" s="213" t="s">
        <v>255</v>
      </c>
      <c r="F20" s="226">
        <v>1.3888888888888889E-3</v>
      </c>
      <c r="G20" s="563">
        <v>0.57180929938403435</v>
      </c>
      <c r="H20" s="581">
        <v>0.61000374382847877</v>
      </c>
      <c r="I20" s="563">
        <v>0.6481981882729233</v>
      </c>
      <c r="J20" s="206"/>
      <c r="K20" s="203"/>
      <c r="L20" s="203"/>
      <c r="M20" s="203"/>
    </row>
    <row r="21" spans="1:13" x14ac:dyDescent="0.3">
      <c r="A21" s="211">
        <v>4</v>
      </c>
      <c r="B21" s="208" t="s">
        <v>256</v>
      </c>
      <c r="C21" s="212">
        <v>2.2030000686645508</v>
      </c>
      <c r="D21" s="209">
        <v>0.38899993896484375</v>
      </c>
      <c r="E21" s="213" t="s">
        <v>257</v>
      </c>
      <c r="F21" s="226">
        <v>1.3888888888888889E-3</v>
      </c>
      <c r="G21" s="563">
        <v>0.57336805555555559</v>
      </c>
      <c r="H21" s="581">
        <v>0.61156250000000001</v>
      </c>
      <c r="I21" s="563">
        <v>0.64975694444444443</v>
      </c>
      <c r="J21" s="206"/>
      <c r="K21" s="203"/>
      <c r="L21" s="203"/>
      <c r="M21" s="203"/>
    </row>
    <row r="22" spans="1:13" ht="15" thickBot="1" x14ac:dyDescent="0.35">
      <c r="A22" s="211">
        <v>5</v>
      </c>
      <c r="B22" s="208" t="s">
        <v>258</v>
      </c>
      <c r="C22" s="212">
        <v>2.5920000076293945</v>
      </c>
      <c r="D22" s="209">
        <v>0.38899993896484375</v>
      </c>
      <c r="E22" s="213" t="s">
        <v>106</v>
      </c>
      <c r="F22" s="213" t="s">
        <v>347</v>
      </c>
      <c r="G22" s="563">
        <v>0.57440877525771794</v>
      </c>
      <c r="H22" s="581">
        <v>0.61260321970216247</v>
      </c>
      <c r="I22" s="563">
        <v>0.65079766414660689</v>
      </c>
      <c r="J22" s="206"/>
      <c r="K22" s="203"/>
      <c r="L22" s="203"/>
      <c r="M22" s="203"/>
    </row>
    <row r="23" spans="1:13" x14ac:dyDescent="0.3">
      <c r="A23" s="214"/>
      <c r="B23" s="215"/>
      <c r="C23" s="215"/>
      <c r="D23" s="216"/>
      <c r="E23" s="217"/>
      <c r="F23" s="218" t="s">
        <v>42</v>
      </c>
      <c r="G23" s="564" t="s">
        <v>48</v>
      </c>
      <c r="H23" s="582" t="s">
        <v>48</v>
      </c>
      <c r="I23" s="564" t="s">
        <v>48</v>
      </c>
      <c r="J23" s="206"/>
      <c r="K23" s="203"/>
      <c r="L23" s="203"/>
      <c r="M23" s="203"/>
    </row>
    <row r="24" spans="1:13" x14ac:dyDescent="0.3">
      <c r="A24" s="206"/>
      <c r="B24" s="205"/>
      <c r="C24" s="205"/>
      <c r="D24" s="219"/>
      <c r="E24" s="220"/>
      <c r="F24" s="221" t="s">
        <v>43</v>
      </c>
      <c r="G24" s="565">
        <v>2.5920000076293945</v>
      </c>
      <c r="H24" s="583">
        <v>2.5920000076293945</v>
      </c>
      <c r="I24" s="565">
        <v>2.5920000076293945</v>
      </c>
      <c r="J24" s="206"/>
      <c r="K24" s="203"/>
      <c r="L24" s="203"/>
      <c r="M24" s="203"/>
    </row>
    <row r="25" spans="1:13" x14ac:dyDescent="0.3">
      <c r="A25" s="206"/>
      <c r="B25" s="205"/>
      <c r="C25" s="205"/>
      <c r="D25" s="219"/>
      <c r="E25" s="220"/>
      <c r="F25" s="221" t="s">
        <v>44</v>
      </c>
      <c r="G25" s="566">
        <v>4.5833332671059504E-3</v>
      </c>
      <c r="H25" s="584">
        <v>4.5833332671059504E-3</v>
      </c>
      <c r="I25" s="566">
        <v>4.5833332671059504E-3</v>
      </c>
      <c r="J25" s="206"/>
      <c r="K25" s="203"/>
      <c r="L25" s="203"/>
      <c r="M25" s="203"/>
    </row>
    <row r="26" spans="1:13" ht="15" thickBot="1" x14ac:dyDescent="0.35">
      <c r="A26" s="222"/>
      <c r="B26" s="223"/>
      <c r="C26" s="223"/>
      <c r="D26" s="224"/>
      <c r="E26" s="639" t="s">
        <v>45</v>
      </c>
      <c r="F26" s="640"/>
      <c r="G26" s="567">
        <v>23.563636773479878</v>
      </c>
      <c r="H26" s="585">
        <v>23.563636773479878</v>
      </c>
      <c r="I26" s="567">
        <v>23.563636773479878</v>
      </c>
      <c r="J26" s="206"/>
      <c r="K26" s="203"/>
      <c r="L26" s="203"/>
      <c r="M26" s="203"/>
    </row>
    <row r="27" spans="1:13" s="59" customFormat="1" x14ac:dyDescent="0.3">
      <c r="A27" s="73"/>
      <c r="B27" s="73"/>
      <c r="C27" s="74"/>
      <c r="D27" s="73"/>
      <c r="E27" s="73"/>
      <c r="F27" s="73"/>
      <c r="G27" s="75"/>
      <c r="H27" s="73"/>
      <c r="M27" s="62"/>
    </row>
    <row r="28" spans="1:13" x14ac:dyDescent="0.3">
      <c r="B28" s="78" t="s">
        <v>332</v>
      </c>
      <c r="C28" s="58"/>
      <c r="D28" s="58"/>
      <c r="E28" s="58"/>
      <c r="F28" s="58"/>
      <c r="G28" s="58"/>
      <c r="H28" s="58"/>
    </row>
    <row r="29" spans="1:13" x14ac:dyDescent="0.3">
      <c r="B29" s="634" t="s">
        <v>333</v>
      </c>
      <c r="C29" s="634"/>
      <c r="D29" s="634"/>
      <c r="E29" s="634"/>
      <c r="F29" s="634"/>
      <c r="G29" s="634"/>
      <c r="H29" s="634"/>
    </row>
    <row r="30" spans="1:13" x14ac:dyDescent="0.3">
      <c r="B30" s="635" t="s">
        <v>334</v>
      </c>
      <c r="C30" s="635"/>
      <c r="D30" s="635"/>
      <c r="E30" s="635"/>
      <c r="F30" s="635"/>
      <c r="G30" s="635"/>
      <c r="H30" s="635"/>
    </row>
    <row r="31" spans="1:13" x14ac:dyDescent="0.3">
      <c r="B31" s="635"/>
      <c r="C31" s="635"/>
      <c r="D31" s="635"/>
      <c r="E31" s="635"/>
      <c r="F31" s="635"/>
      <c r="G31" s="635"/>
      <c r="H31" s="635"/>
      <c r="J31" s="57" t="s">
        <v>322</v>
      </c>
    </row>
    <row r="32" spans="1:13" x14ac:dyDescent="0.3">
      <c r="B32" s="79"/>
    </row>
    <row r="33" spans="2:2" x14ac:dyDescent="0.3">
      <c r="B33" s="80"/>
    </row>
    <row r="35" spans="2:2" x14ac:dyDescent="0.3">
      <c r="B35" s="81" t="s">
        <v>328</v>
      </c>
    </row>
  </sheetData>
  <mergeCells count="13">
    <mergeCell ref="B30:H31"/>
    <mergeCell ref="E26:F26"/>
    <mergeCell ref="A15:A17"/>
    <mergeCell ref="B15:B17"/>
    <mergeCell ref="C15:C17"/>
    <mergeCell ref="D15:D17"/>
    <mergeCell ref="E15:E17"/>
    <mergeCell ref="F15:F17"/>
    <mergeCell ref="A9:E9"/>
    <mergeCell ref="A10:F10"/>
    <mergeCell ref="C12:D12"/>
    <mergeCell ref="C13:D13"/>
    <mergeCell ref="B29:H29"/>
  </mergeCells>
  <pageMargins left="0.19685039370078741" right="0.19685039370078741" top="0.39370078740157483" bottom="0.39370078740157483" header="0" footer="0"/>
  <pageSetup paperSize="9" scale="70" pageOrder="overThenDown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tabColor rgb="FFFFFF00"/>
    <pageSetUpPr fitToPage="1"/>
  </sheetPr>
  <dimension ref="A1:M44"/>
  <sheetViews>
    <sheetView tabSelected="1" topLeftCell="A7" zoomScaleNormal="100" workbookViewId="0">
      <selection activeCell="Q23" sqref="Q23"/>
    </sheetView>
  </sheetViews>
  <sheetFormatPr defaultColWidth="8.88671875" defaultRowHeight="14.4" x14ac:dyDescent="0.3"/>
  <cols>
    <col min="1" max="1" width="3.44140625" style="57" customWidth="1"/>
    <col min="2" max="2" width="15.5546875" style="57" customWidth="1"/>
    <col min="3" max="3" width="8.109375" style="57" customWidth="1"/>
    <col min="4" max="4" width="8.6640625" style="57" customWidth="1"/>
    <col min="5" max="5" width="8.109375" style="57" customWidth="1"/>
    <col min="6" max="6" width="10" style="57" customWidth="1"/>
    <col min="7" max="15" width="6.5546875" style="57" customWidth="1"/>
    <col min="16" max="16384" width="8.88671875" style="57"/>
  </cols>
  <sheetData>
    <row r="1" spans="1:13" x14ac:dyDescent="0.3">
      <c r="A1" s="57" t="s">
        <v>326</v>
      </c>
    </row>
    <row r="2" spans="1:13" x14ac:dyDescent="0.3">
      <c r="A2" s="57" t="s">
        <v>327</v>
      </c>
    </row>
    <row r="4" spans="1:13" x14ac:dyDescent="0.3">
      <c r="A4" s="57" t="s">
        <v>337</v>
      </c>
      <c r="F4" s="58" t="s">
        <v>328</v>
      </c>
    </row>
    <row r="5" spans="1:13" x14ac:dyDescent="0.3">
      <c r="A5" s="57" t="s">
        <v>32</v>
      </c>
      <c r="F5" s="58" t="s">
        <v>329</v>
      </c>
    </row>
    <row r="6" spans="1:13" x14ac:dyDescent="0.3">
      <c r="A6" s="57" t="s">
        <v>46</v>
      </c>
      <c r="F6" s="58" t="s">
        <v>330</v>
      </c>
    </row>
    <row r="7" spans="1:13" x14ac:dyDescent="0.3">
      <c r="A7" s="57" t="s">
        <v>47</v>
      </c>
      <c r="F7" s="58" t="s">
        <v>331</v>
      </c>
    </row>
    <row r="8" spans="1:13" s="59" customFormat="1" x14ac:dyDescent="0.3">
      <c r="C8" s="60"/>
      <c r="G8" s="61"/>
      <c r="M8" s="62"/>
    </row>
    <row r="9" spans="1:13" s="59" customFormat="1" x14ac:dyDescent="0.3">
      <c r="A9" s="636" t="s">
        <v>33</v>
      </c>
      <c r="B9" s="636"/>
      <c r="C9" s="636"/>
      <c r="D9" s="636"/>
      <c r="E9" s="636"/>
      <c r="F9" s="63" t="s">
        <v>278</v>
      </c>
      <c r="G9" s="64"/>
      <c r="H9" s="65"/>
      <c r="L9" s="66"/>
    </row>
    <row r="10" spans="1:13" s="59" customFormat="1" x14ac:dyDescent="0.3">
      <c r="A10" s="637" t="s">
        <v>279</v>
      </c>
      <c r="B10" s="637"/>
      <c r="C10" s="637"/>
      <c r="D10" s="637"/>
      <c r="E10" s="637"/>
      <c r="F10" s="637"/>
      <c r="G10" s="67"/>
      <c r="H10" s="67"/>
      <c r="I10" s="67"/>
      <c r="J10" s="67"/>
      <c r="K10" s="67"/>
      <c r="L10" s="67"/>
    </row>
    <row r="11" spans="1:13" s="59" customFormat="1" ht="10.5" customHeight="1" x14ac:dyDescent="0.3">
      <c r="C11" s="68"/>
      <c r="D11" s="68"/>
      <c r="E11" s="68"/>
      <c r="F11" s="68"/>
      <c r="G11" s="67"/>
      <c r="H11" s="67"/>
      <c r="I11" s="67"/>
      <c r="J11" s="67"/>
      <c r="K11" s="67"/>
      <c r="L11" s="67"/>
    </row>
    <row r="12" spans="1:13" s="59" customFormat="1" x14ac:dyDescent="0.3">
      <c r="A12" s="59" t="s">
        <v>34</v>
      </c>
      <c r="C12" s="638" t="s">
        <v>375</v>
      </c>
      <c r="D12" s="638"/>
      <c r="E12" s="68"/>
      <c r="F12" s="68"/>
      <c r="G12" s="67"/>
      <c r="H12" s="67"/>
      <c r="I12" s="67"/>
      <c r="J12" s="67"/>
      <c r="K12" s="67"/>
      <c r="L12" s="67"/>
    </row>
    <row r="13" spans="1:13" s="59" customFormat="1" x14ac:dyDescent="0.3">
      <c r="A13" s="69" t="s">
        <v>35</v>
      </c>
      <c r="C13" s="637" t="s">
        <v>325</v>
      </c>
      <c r="D13" s="637"/>
      <c r="E13" s="68"/>
      <c r="F13" s="68"/>
      <c r="G13" s="67"/>
      <c r="H13" s="67"/>
      <c r="I13" s="67"/>
      <c r="J13" s="67"/>
      <c r="K13" s="67"/>
      <c r="L13" s="67"/>
    </row>
    <row r="14" spans="1:13" ht="12.75" customHeight="1" thickBot="1" x14ac:dyDescent="0.35">
      <c r="D14" s="59"/>
      <c r="E14" s="59"/>
      <c r="G14" s="59" t="s">
        <v>378</v>
      </c>
      <c r="H14" s="67"/>
      <c r="I14" s="67"/>
      <c r="J14" s="61"/>
      <c r="K14" s="71"/>
      <c r="L14" s="71"/>
    </row>
    <row r="15" spans="1:13" ht="14.4" customHeight="1" x14ac:dyDescent="0.3">
      <c r="A15" s="628" t="s">
        <v>0</v>
      </c>
      <c r="B15" s="631" t="s">
        <v>36</v>
      </c>
      <c r="C15" s="631" t="s">
        <v>37</v>
      </c>
      <c r="D15" s="631" t="s">
        <v>38</v>
      </c>
      <c r="E15" s="631" t="s">
        <v>39</v>
      </c>
      <c r="F15" s="631" t="s">
        <v>40</v>
      </c>
      <c r="G15" s="92" t="s">
        <v>41</v>
      </c>
      <c r="H15" s="67"/>
      <c r="I15" s="67"/>
    </row>
    <row r="16" spans="1:13" x14ac:dyDescent="0.3">
      <c r="A16" s="629"/>
      <c r="B16" s="632"/>
      <c r="C16" s="632"/>
      <c r="D16" s="632"/>
      <c r="E16" s="632"/>
      <c r="F16" s="632"/>
      <c r="G16" s="93" t="s">
        <v>1</v>
      </c>
      <c r="H16" s="67"/>
      <c r="I16" s="67"/>
    </row>
    <row r="17" spans="1:9" ht="15" customHeight="1" thickBot="1" x14ac:dyDescent="0.35">
      <c r="A17" s="630"/>
      <c r="B17" s="633"/>
      <c r="C17" s="633"/>
      <c r="D17" s="633"/>
      <c r="E17" s="633"/>
      <c r="F17" s="633"/>
      <c r="G17" s="94" t="s">
        <v>280</v>
      </c>
      <c r="H17" s="67"/>
      <c r="I17" s="67"/>
    </row>
    <row r="18" spans="1:9" x14ac:dyDescent="0.3">
      <c r="A18" s="440">
        <v>1</v>
      </c>
      <c r="B18" s="441" t="s">
        <v>93</v>
      </c>
      <c r="C18" s="442">
        <v>0</v>
      </c>
      <c r="D18" s="442">
        <v>0.47700002789497375</v>
      </c>
      <c r="E18" s="443" t="s">
        <v>253</v>
      </c>
      <c r="F18" s="458">
        <v>6.9444444444444447E-4</v>
      </c>
      <c r="G18" s="95">
        <v>0.33024305555555555</v>
      </c>
      <c r="H18" s="67"/>
      <c r="I18" s="67"/>
    </row>
    <row r="19" spans="1:9" x14ac:dyDescent="0.3">
      <c r="A19" s="444">
        <v>2</v>
      </c>
      <c r="B19" s="441" t="s">
        <v>91</v>
      </c>
      <c r="C19" s="445">
        <v>0.47700002789497375</v>
      </c>
      <c r="D19" s="442">
        <v>0.8580000102519989</v>
      </c>
      <c r="E19" s="446" t="s">
        <v>254</v>
      </c>
      <c r="F19" s="459">
        <v>1.3888888888888889E-3</v>
      </c>
      <c r="G19" s="96">
        <v>0.33071978229570675</v>
      </c>
      <c r="H19" s="67"/>
      <c r="I19" s="67"/>
    </row>
    <row r="20" spans="1:9" x14ac:dyDescent="0.3">
      <c r="A20" s="444">
        <v>3</v>
      </c>
      <c r="B20" s="441" t="s">
        <v>89</v>
      </c>
      <c r="C20" s="445">
        <v>1.3350000381469727</v>
      </c>
      <c r="D20" s="442">
        <v>1.4470000267028809</v>
      </c>
      <c r="E20" s="446" t="s">
        <v>255</v>
      </c>
      <c r="F20" s="459">
        <v>2.0833333333333333E-3</v>
      </c>
      <c r="G20" s="96">
        <v>0.3323802707285487</v>
      </c>
      <c r="H20" s="67"/>
      <c r="I20" s="67"/>
    </row>
    <row r="21" spans="1:9" x14ac:dyDescent="0.3">
      <c r="A21" s="444">
        <v>4</v>
      </c>
      <c r="B21" s="441" t="s">
        <v>87</v>
      </c>
      <c r="C21" s="445">
        <v>2.7820000648498535</v>
      </c>
      <c r="D21" s="442">
        <v>0.62199997901916504</v>
      </c>
      <c r="E21" s="446" t="s">
        <v>281</v>
      </c>
      <c r="F21" s="459">
        <v>6.9444444444444447E-4</v>
      </c>
      <c r="G21" s="96">
        <v>0.33468105675018939</v>
      </c>
      <c r="H21" s="67"/>
      <c r="I21" s="67"/>
    </row>
    <row r="22" spans="1:9" x14ac:dyDescent="0.3">
      <c r="A22" s="444">
        <v>5</v>
      </c>
      <c r="B22" s="441" t="s">
        <v>85</v>
      </c>
      <c r="C22" s="445">
        <v>3.4040000438690186</v>
      </c>
      <c r="D22" s="442">
        <v>0.90400004386901855</v>
      </c>
      <c r="E22" s="446" t="s">
        <v>282</v>
      </c>
      <c r="F22" s="459">
        <v>1.3888888888888889E-3</v>
      </c>
      <c r="G22" s="96">
        <v>0.33539354243602582</v>
      </c>
      <c r="H22" s="67"/>
      <c r="I22" s="67"/>
    </row>
    <row r="23" spans="1:9" x14ac:dyDescent="0.3">
      <c r="A23" s="444">
        <v>6</v>
      </c>
      <c r="B23" s="441" t="s">
        <v>116</v>
      </c>
      <c r="C23" s="445">
        <v>4.3080000877380371</v>
      </c>
      <c r="D23" s="442">
        <v>0.50500011444091797</v>
      </c>
      <c r="E23" s="446" t="s">
        <v>117</v>
      </c>
      <c r="F23" s="459">
        <v>0</v>
      </c>
      <c r="G23" s="96">
        <v>0.33615454847225201</v>
      </c>
      <c r="H23" s="67"/>
      <c r="I23" s="67"/>
    </row>
    <row r="24" spans="1:9" x14ac:dyDescent="0.3">
      <c r="A24" s="444">
        <v>7</v>
      </c>
      <c r="B24" s="441" t="s">
        <v>82</v>
      </c>
      <c r="C24" s="445">
        <v>4.8130002021789551</v>
      </c>
      <c r="D24" s="442">
        <v>0.45699977874755859</v>
      </c>
      <c r="E24" s="446" t="s">
        <v>118</v>
      </c>
      <c r="F24" s="459">
        <v>6.9444444444444447E-4</v>
      </c>
      <c r="G24" s="96">
        <v>0.33668287037085326</v>
      </c>
      <c r="H24" s="67"/>
      <c r="I24" s="67"/>
    </row>
    <row r="25" spans="1:9" x14ac:dyDescent="0.3">
      <c r="A25" s="444">
        <v>8</v>
      </c>
      <c r="B25" s="441" t="s">
        <v>80</v>
      </c>
      <c r="C25" s="445">
        <v>5.2699999809265137</v>
      </c>
      <c r="D25" s="442">
        <v>0.22000026702880859</v>
      </c>
      <c r="E25" s="446" t="s">
        <v>119</v>
      </c>
      <c r="F25" s="459">
        <v>0</v>
      </c>
      <c r="G25" s="96">
        <v>0.337137617380453</v>
      </c>
      <c r="H25" s="67"/>
      <c r="I25" s="67"/>
    </row>
    <row r="26" spans="1:9" x14ac:dyDescent="0.3">
      <c r="A26" s="444">
        <v>9</v>
      </c>
      <c r="B26" s="441" t="s">
        <v>120</v>
      </c>
      <c r="C26" s="445">
        <v>5.4900002479553223</v>
      </c>
      <c r="D26" s="442">
        <v>0.77899980545043945</v>
      </c>
      <c r="E26" s="446" t="s">
        <v>121</v>
      </c>
      <c r="F26" s="459">
        <v>2.0833333333333333E-3</v>
      </c>
      <c r="G26" s="96">
        <v>0.33735279734798812</v>
      </c>
      <c r="H26" s="67"/>
      <c r="I26" s="67"/>
    </row>
    <row r="27" spans="1:9" x14ac:dyDescent="0.3">
      <c r="A27" s="444">
        <v>10</v>
      </c>
      <c r="B27" s="441" t="s">
        <v>258</v>
      </c>
      <c r="C27" s="445">
        <v>6.2690000534057617</v>
      </c>
      <c r="D27" s="442">
        <v>0.69700002670288086</v>
      </c>
      <c r="E27" s="446" t="s">
        <v>283</v>
      </c>
      <c r="F27" s="459">
        <v>2.0833333333333333E-3</v>
      </c>
      <c r="G27" s="96">
        <v>0.33940869596509998</v>
      </c>
      <c r="H27" s="67"/>
      <c r="I27" s="67"/>
    </row>
    <row r="28" spans="1:9" x14ac:dyDescent="0.3">
      <c r="A28" s="444">
        <v>11</v>
      </c>
      <c r="B28" s="441" t="s">
        <v>256</v>
      </c>
      <c r="C28" s="445">
        <v>6.9660000801086426</v>
      </c>
      <c r="D28" s="442">
        <v>0.67199993133544922</v>
      </c>
      <c r="E28" s="446" t="s">
        <v>257</v>
      </c>
      <c r="F28" s="459">
        <v>1.3888888888888889E-3</v>
      </c>
      <c r="G28" s="96">
        <v>0.34156146351640321</v>
      </c>
      <c r="H28" s="67"/>
      <c r="I28" s="67"/>
    </row>
    <row r="29" spans="1:9" x14ac:dyDescent="0.3">
      <c r="A29" s="444">
        <v>12</v>
      </c>
      <c r="B29" s="441" t="s">
        <v>284</v>
      </c>
      <c r="C29" s="445">
        <v>7.6380000114440918</v>
      </c>
      <c r="D29" s="442">
        <v>1.1670002937316895</v>
      </c>
      <c r="E29" s="446" t="s">
        <v>285</v>
      </c>
      <c r="F29" s="459">
        <v>2.7777777777777779E-3</v>
      </c>
      <c r="G29" s="96">
        <v>0.34292495954565572</v>
      </c>
      <c r="H29" s="67"/>
      <c r="I29" s="67"/>
    </row>
    <row r="30" spans="1:9" x14ac:dyDescent="0.3">
      <c r="A30" s="444">
        <v>13</v>
      </c>
      <c r="B30" s="441" t="s">
        <v>286</v>
      </c>
      <c r="C30" s="445">
        <v>8.8050003051757812</v>
      </c>
      <c r="D30" s="442">
        <v>1.1670002937316895</v>
      </c>
      <c r="E30" s="446" t="s">
        <v>287</v>
      </c>
      <c r="F30" s="446" t="s">
        <v>347</v>
      </c>
      <c r="G30" s="96">
        <v>0.34545053888271893</v>
      </c>
      <c r="H30" s="67"/>
      <c r="I30" s="67"/>
    </row>
    <row r="31" spans="1:9" ht="15" thickBot="1" x14ac:dyDescent="0.35">
      <c r="A31" s="444">
        <v>14</v>
      </c>
      <c r="B31" s="441" t="s">
        <v>93</v>
      </c>
      <c r="C31" s="442"/>
      <c r="D31" s="442"/>
      <c r="E31" s="443" t="s">
        <v>253</v>
      </c>
      <c r="F31" s="458"/>
      <c r="G31" s="95">
        <v>0.34722222222222227</v>
      </c>
      <c r="H31" s="67"/>
      <c r="I31" s="67"/>
    </row>
    <row r="32" spans="1:9" x14ac:dyDescent="0.3">
      <c r="A32" s="447"/>
      <c r="B32" s="448"/>
      <c r="C32" s="448"/>
      <c r="D32" s="449"/>
      <c r="E32" s="450"/>
      <c r="F32" s="451" t="s">
        <v>42</v>
      </c>
      <c r="G32" s="97" t="s">
        <v>48</v>
      </c>
      <c r="H32" s="67"/>
      <c r="I32" s="67"/>
    </row>
    <row r="33" spans="1:13" x14ac:dyDescent="0.3">
      <c r="A33" s="439"/>
      <c r="B33" s="437"/>
      <c r="C33" s="437"/>
      <c r="D33" s="452"/>
      <c r="E33" s="453"/>
      <c r="F33" s="454" t="s">
        <v>43</v>
      </c>
      <c r="G33" s="98">
        <v>9.6459999084472656</v>
      </c>
      <c r="H33" s="67"/>
      <c r="I33" s="67"/>
    </row>
    <row r="34" spans="1:13" x14ac:dyDescent="0.3">
      <c r="A34" s="439"/>
      <c r="B34" s="437"/>
      <c r="C34" s="437"/>
      <c r="D34" s="452"/>
      <c r="E34" s="453"/>
      <c r="F34" s="454" t="s">
        <v>44</v>
      </c>
      <c r="G34" s="99">
        <v>1.7361111111111112E-2</v>
      </c>
      <c r="H34" s="67"/>
      <c r="I34" s="67"/>
    </row>
    <row r="35" spans="1:13" ht="15" thickBot="1" x14ac:dyDescent="0.35">
      <c r="A35" s="455"/>
      <c r="B35" s="456"/>
      <c r="C35" s="456"/>
      <c r="D35" s="457"/>
      <c r="E35" s="639" t="s">
        <v>45</v>
      </c>
      <c r="F35" s="640"/>
      <c r="G35" s="100">
        <v>23.150399780273435</v>
      </c>
      <c r="H35" s="67"/>
      <c r="I35" s="67"/>
    </row>
    <row r="36" spans="1:13" s="59" customFormat="1" x14ac:dyDescent="0.3">
      <c r="A36" s="73"/>
      <c r="B36" s="73"/>
      <c r="C36" s="74"/>
      <c r="D36" s="73"/>
      <c r="E36" s="73"/>
      <c r="F36" s="73"/>
      <c r="G36" s="75"/>
      <c r="H36" s="67"/>
      <c r="I36" s="67"/>
      <c r="M36" s="62"/>
    </row>
    <row r="37" spans="1:13" x14ac:dyDescent="0.3">
      <c r="B37" s="78" t="s">
        <v>332</v>
      </c>
      <c r="C37" s="58"/>
      <c r="D37" s="58"/>
      <c r="E37" s="58"/>
      <c r="F37" s="58"/>
      <c r="G37" s="58"/>
      <c r="H37" s="58"/>
    </row>
    <row r="38" spans="1:13" x14ac:dyDescent="0.3">
      <c r="B38" s="634" t="s">
        <v>333</v>
      </c>
      <c r="C38" s="634"/>
      <c r="D38" s="634"/>
      <c r="E38" s="634"/>
      <c r="F38" s="634"/>
      <c r="G38" s="634"/>
      <c r="H38" s="634"/>
    </row>
    <row r="39" spans="1:13" x14ac:dyDescent="0.3">
      <c r="B39" s="635" t="s">
        <v>334</v>
      </c>
      <c r="C39" s="635"/>
      <c r="D39" s="635"/>
      <c r="E39" s="635"/>
      <c r="F39" s="635"/>
      <c r="G39" s="635"/>
      <c r="H39" s="635"/>
    </row>
    <row r="40" spans="1:13" x14ac:dyDescent="0.3">
      <c r="B40" s="635"/>
      <c r="C40" s="635"/>
      <c r="D40" s="635"/>
      <c r="E40" s="635"/>
      <c r="F40" s="635"/>
      <c r="G40" s="635"/>
      <c r="H40" s="635"/>
      <c r="J40" s="57" t="s">
        <v>322</v>
      </c>
    </row>
    <row r="41" spans="1:13" x14ac:dyDescent="0.3">
      <c r="B41" s="79"/>
    </row>
    <row r="42" spans="1:13" x14ac:dyDescent="0.3">
      <c r="B42" s="80"/>
    </row>
    <row r="44" spans="1:13" x14ac:dyDescent="0.3">
      <c r="B44" s="81" t="s">
        <v>328</v>
      </c>
    </row>
  </sheetData>
  <mergeCells count="13">
    <mergeCell ref="B39:H40"/>
    <mergeCell ref="A9:E9"/>
    <mergeCell ref="A10:F10"/>
    <mergeCell ref="C12:D12"/>
    <mergeCell ref="C13:D13"/>
    <mergeCell ref="E35:F35"/>
    <mergeCell ref="A15:A17"/>
    <mergeCell ref="B15:B17"/>
    <mergeCell ref="C15:C17"/>
    <mergeCell ref="D15:D17"/>
    <mergeCell ref="E15:E17"/>
    <mergeCell ref="F15:F17"/>
    <mergeCell ref="B38:H38"/>
  </mergeCells>
  <pageMargins left="0.19685039370078741" right="0.19685039370078741" top="0.39370078740157483" bottom="0.39370078740157483" header="0" footer="0"/>
  <pageSetup paperSize="9" scale="64" pageOrder="overThenDown" orientation="portrait" r:id="rId1"/>
  <headerFooter alignWithMargins="0"/>
  <rowBreaks count="1" manualBreakCount="1">
    <brk id="35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M46"/>
  <sheetViews>
    <sheetView zoomScaleNormal="100" workbookViewId="0">
      <selection activeCell="D23" sqref="D23"/>
    </sheetView>
  </sheetViews>
  <sheetFormatPr defaultRowHeight="13.2" x14ac:dyDescent="0.25"/>
  <cols>
    <col min="1" max="1" width="3.44140625" customWidth="1"/>
    <col min="2" max="2" width="14.33203125" customWidth="1"/>
    <col min="3" max="4" width="13.109375" customWidth="1"/>
    <col min="5" max="5" width="11.6640625" customWidth="1"/>
    <col min="6" max="6" width="13.109375" customWidth="1"/>
    <col min="7" max="15" width="6.5546875" customWidth="1"/>
  </cols>
  <sheetData>
    <row r="1" spans="1:13" s="14" customFormat="1" ht="31.5" customHeight="1" x14ac:dyDescent="0.3">
      <c r="C1" s="39"/>
      <c r="E1" s="40"/>
      <c r="F1" s="40"/>
      <c r="G1" s="41"/>
      <c r="H1" s="40"/>
      <c r="I1" s="40"/>
      <c r="M1" s="42"/>
    </row>
    <row r="2" spans="1:13" s="14" customFormat="1" ht="16.5" customHeight="1" x14ac:dyDescent="0.4">
      <c r="C2" s="43"/>
      <c r="D2" s="43" t="s">
        <v>19</v>
      </c>
      <c r="E2" s="29"/>
      <c r="F2" s="50" t="e">
        <f ca="1">"Nr." &amp; pikasRoute()</f>
        <v>#NAME?</v>
      </c>
      <c r="G2" s="44"/>
      <c r="H2" s="37"/>
      <c r="L2" s="45"/>
    </row>
    <row r="3" spans="1:13" s="14" customFormat="1" ht="16.5" customHeight="1" x14ac:dyDescent="0.3">
      <c r="D3" s="31"/>
      <c r="G3" s="31"/>
      <c r="H3" s="31"/>
      <c r="I3" s="31"/>
      <c r="J3" s="31"/>
      <c r="K3" s="31"/>
      <c r="L3" s="31"/>
    </row>
    <row r="4" spans="1:13" ht="12.75" customHeight="1" thickBot="1" x14ac:dyDescent="0.3">
      <c r="D4" s="14"/>
      <c r="E4" s="14"/>
      <c r="G4" s="14"/>
      <c r="H4" s="14"/>
      <c r="I4" s="14"/>
      <c r="J4" s="38"/>
      <c r="K4" s="1"/>
      <c r="L4" s="1"/>
    </row>
    <row r="5" spans="1:13" ht="48" customHeight="1" x14ac:dyDescent="0.25">
      <c r="A5" s="678" t="s">
        <v>0</v>
      </c>
      <c r="B5" s="674" t="s">
        <v>9</v>
      </c>
      <c r="C5" s="674" t="s">
        <v>5</v>
      </c>
      <c r="D5" s="674" t="s">
        <v>6</v>
      </c>
      <c r="E5" s="674" t="s">
        <v>7</v>
      </c>
      <c r="F5" s="674" t="s">
        <v>8</v>
      </c>
      <c r="G5" s="2" t="s">
        <v>10</v>
      </c>
      <c r="H5" s="23" t="s">
        <v>11</v>
      </c>
      <c r="I5" s="13"/>
    </row>
    <row r="6" spans="1:13" ht="13.8" thickBot="1" x14ac:dyDescent="0.3">
      <c r="A6" s="679"/>
      <c r="B6" s="675"/>
      <c r="C6" s="675"/>
      <c r="D6" s="675"/>
      <c r="E6" s="675"/>
      <c r="F6" s="675"/>
      <c r="G6" s="27" t="s">
        <v>1</v>
      </c>
      <c r="H6" s="28">
        <f>G6+2</f>
        <v>3</v>
      </c>
      <c r="I6" s="13"/>
    </row>
    <row r="7" spans="1:13" x14ac:dyDescent="0.25">
      <c r="A7" s="3">
        <v>1</v>
      </c>
      <c r="B7" s="4" t="e">
        <f ca="1">pikasStopName()</f>
        <v>#NAME?</v>
      </c>
      <c r="C7" s="36" t="e">
        <f ca="1">pikasStopKm()</f>
        <v>#NAME?</v>
      </c>
      <c r="D7" s="36" t="e">
        <f ca="1">OFFSET(C7,1,0)-C7</f>
        <v>#NAME?</v>
      </c>
      <c r="E7" s="30" t="e">
        <f ca="1">pikasStopNum()</f>
        <v>#NAME?</v>
      </c>
      <c r="F7" s="53"/>
      <c r="G7" s="5"/>
      <c r="H7" s="21"/>
      <c r="I7" s="13"/>
    </row>
    <row r="8" spans="1:13" x14ac:dyDescent="0.25">
      <c r="A8" s="3" t="e">
        <f ca="1">IF(B8&lt;&gt;"",OFFSET(A8,-1,0)+1,"")</f>
        <v>#NAME?</v>
      </c>
      <c r="B8" s="4" t="e">
        <f t="shared" ref="B8:B16" ca="1" si="0">pikasStopName()</f>
        <v>#NAME?</v>
      </c>
      <c r="C8" s="36" t="e">
        <f t="shared" ref="C8:C16" ca="1" si="1">pikasStopKm()</f>
        <v>#NAME?</v>
      </c>
      <c r="D8" s="36" t="e">
        <f t="shared" ref="D8:D16" ca="1" si="2">OFFSET(C8,1,0)-C8</f>
        <v>#NAME?</v>
      </c>
      <c r="E8" s="30" t="e">
        <f t="shared" ref="E8:E16" ca="1" si="3">pikasStopNum()</f>
        <v>#NAME?</v>
      </c>
      <c r="F8" s="53"/>
      <c r="G8" s="5"/>
      <c r="H8" s="21"/>
      <c r="I8" s="13"/>
    </row>
    <row r="9" spans="1:13" x14ac:dyDescent="0.25">
      <c r="A9" s="3" t="e">
        <f t="shared" ref="A9:A16" ca="1" si="4">IF(B9&lt;&gt;"",OFFSET(A9,-1,0)+1,"")</f>
        <v>#NAME?</v>
      </c>
      <c r="B9" s="4" t="e">
        <f t="shared" ca="1" si="0"/>
        <v>#NAME?</v>
      </c>
      <c r="C9" s="36" t="e">
        <f t="shared" ca="1" si="1"/>
        <v>#NAME?</v>
      </c>
      <c r="D9" s="36" t="e">
        <f t="shared" ca="1" si="2"/>
        <v>#NAME?</v>
      </c>
      <c r="E9" s="30" t="e">
        <f t="shared" ca="1" si="3"/>
        <v>#NAME?</v>
      </c>
      <c r="F9" s="53"/>
      <c r="G9" s="5"/>
      <c r="H9" s="21"/>
      <c r="I9" s="13"/>
    </row>
    <row r="10" spans="1:13" x14ac:dyDescent="0.25">
      <c r="A10" s="3" t="e">
        <f t="shared" ca="1" si="4"/>
        <v>#NAME?</v>
      </c>
      <c r="B10" s="4" t="e">
        <f t="shared" ca="1" si="0"/>
        <v>#NAME?</v>
      </c>
      <c r="C10" s="36" t="e">
        <f t="shared" ca="1" si="1"/>
        <v>#NAME?</v>
      </c>
      <c r="D10" s="36" t="e">
        <f t="shared" ca="1" si="2"/>
        <v>#NAME?</v>
      </c>
      <c r="E10" s="30" t="e">
        <f t="shared" ca="1" si="3"/>
        <v>#NAME?</v>
      </c>
      <c r="F10" s="53"/>
      <c r="G10" s="5"/>
      <c r="H10" s="21"/>
      <c r="I10" s="13"/>
    </row>
    <row r="11" spans="1:13" x14ac:dyDescent="0.25">
      <c r="A11" s="3" t="e">
        <f t="shared" ca="1" si="4"/>
        <v>#NAME?</v>
      </c>
      <c r="B11" s="4" t="e">
        <f t="shared" ca="1" si="0"/>
        <v>#NAME?</v>
      </c>
      <c r="C11" s="36" t="e">
        <f t="shared" ca="1" si="1"/>
        <v>#NAME?</v>
      </c>
      <c r="D11" s="36" t="e">
        <f t="shared" ca="1" si="2"/>
        <v>#NAME?</v>
      </c>
      <c r="E11" s="30" t="e">
        <f t="shared" ca="1" si="3"/>
        <v>#NAME?</v>
      </c>
      <c r="F11" s="53"/>
      <c r="G11" s="5"/>
      <c r="H11" s="21"/>
      <c r="I11" s="13"/>
    </row>
    <row r="12" spans="1:13" x14ac:dyDescent="0.25">
      <c r="A12" s="3" t="e">
        <f t="shared" ca="1" si="4"/>
        <v>#NAME?</v>
      </c>
      <c r="B12" s="4" t="e">
        <f t="shared" ca="1" si="0"/>
        <v>#NAME?</v>
      </c>
      <c r="C12" s="36" t="e">
        <f t="shared" ca="1" si="1"/>
        <v>#NAME?</v>
      </c>
      <c r="D12" s="36" t="e">
        <f t="shared" ca="1" si="2"/>
        <v>#NAME?</v>
      </c>
      <c r="E12" s="30" t="e">
        <f t="shared" ca="1" si="3"/>
        <v>#NAME?</v>
      </c>
      <c r="F12" s="53"/>
      <c r="G12" s="5"/>
      <c r="H12" s="21"/>
      <c r="I12" s="13"/>
    </row>
    <row r="13" spans="1:13" x14ac:dyDescent="0.25">
      <c r="A13" s="3" t="e">
        <f t="shared" ca="1" si="4"/>
        <v>#NAME?</v>
      </c>
      <c r="B13" s="4" t="e">
        <f t="shared" ca="1" si="0"/>
        <v>#NAME?</v>
      </c>
      <c r="C13" s="36" t="e">
        <f t="shared" ca="1" si="1"/>
        <v>#NAME?</v>
      </c>
      <c r="D13" s="36" t="e">
        <f t="shared" ca="1" si="2"/>
        <v>#NAME?</v>
      </c>
      <c r="E13" s="30" t="e">
        <f t="shared" ca="1" si="3"/>
        <v>#NAME?</v>
      </c>
      <c r="F13" s="53"/>
      <c r="G13" s="5"/>
      <c r="H13" s="21"/>
      <c r="I13" s="13"/>
    </row>
    <row r="14" spans="1:13" x14ac:dyDescent="0.25">
      <c r="A14" s="3" t="e">
        <f t="shared" ca="1" si="4"/>
        <v>#NAME?</v>
      </c>
      <c r="B14" s="4" t="e">
        <f t="shared" ca="1" si="0"/>
        <v>#NAME?</v>
      </c>
      <c r="C14" s="36" t="e">
        <f t="shared" ca="1" si="1"/>
        <v>#NAME?</v>
      </c>
      <c r="D14" s="36" t="e">
        <f t="shared" ca="1" si="2"/>
        <v>#NAME?</v>
      </c>
      <c r="E14" s="30" t="e">
        <f t="shared" ca="1" si="3"/>
        <v>#NAME?</v>
      </c>
      <c r="F14" s="53"/>
      <c r="G14" s="5"/>
      <c r="H14" s="21"/>
      <c r="I14" s="13"/>
    </row>
    <row r="15" spans="1:13" x14ac:dyDescent="0.25">
      <c r="A15" s="3" t="e">
        <f t="shared" ca="1" si="4"/>
        <v>#NAME?</v>
      </c>
      <c r="B15" s="4" t="e">
        <f t="shared" ca="1" si="0"/>
        <v>#NAME?</v>
      </c>
      <c r="C15" s="36" t="e">
        <f t="shared" ca="1" si="1"/>
        <v>#NAME?</v>
      </c>
      <c r="D15" s="36" t="e">
        <f t="shared" ca="1" si="2"/>
        <v>#NAME?</v>
      </c>
      <c r="E15" s="30" t="e">
        <f t="shared" ca="1" si="3"/>
        <v>#NAME?</v>
      </c>
      <c r="F15" s="53"/>
      <c r="G15" s="5"/>
      <c r="H15" s="21"/>
      <c r="I15" s="13"/>
    </row>
    <row r="16" spans="1:13" ht="13.8" thickBot="1" x14ac:dyDescent="0.3">
      <c r="A16" s="3" t="e">
        <f t="shared" ca="1" si="4"/>
        <v>#NAME?</v>
      </c>
      <c r="B16" s="4" t="e">
        <f t="shared" ca="1" si="0"/>
        <v>#NAME?</v>
      </c>
      <c r="C16" s="36" t="e">
        <f t="shared" ca="1" si="1"/>
        <v>#NAME?</v>
      </c>
      <c r="D16" s="36" t="e">
        <f t="shared" ca="1" si="2"/>
        <v>#NAME?</v>
      </c>
      <c r="E16" s="30" t="e">
        <f t="shared" ca="1" si="3"/>
        <v>#NAME?</v>
      </c>
      <c r="F16" s="54"/>
      <c r="G16" s="6"/>
      <c r="H16" s="22"/>
      <c r="I16" s="13"/>
    </row>
    <row r="17" spans="1:13" x14ac:dyDescent="0.25">
      <c r="A17" s="7"/>
      <c r="B17" s="8"/>
      <c r="C17" s="8"/>
      <c r="D17" s="9"/>
      <c r="E17" s="10"/>
      <c r="F17" s="11" t="s">
        <v>12</v>
      </c>
      <c r="G17" s="12" t="s">
        <v>2</v>
      </c>
      <c r="H17" s="24" t="s">
        <v>2</v>
      </c>
      <c r="I17" s="13"/>
    </row>
    <row r="18" spans="1:13" x14ac:dyDescent="0.25">
      <c r="A18" s="13" t="s">
        <v>3</v>
      </c>
      <c r="B18" s="14"/>
      <c r="C18" s="14"/>
      <c r="D18" s="15"/>
      <c r="E18" s="16"/>
      <c r="F18" s="17" t="s">
        <v>13</v>
      </c>
      <c r="G18" s="51" t="e">
        <f ca="1">pikasTripKm()</f>
        <v>#NAME?</v>
      </c>
      <c r="H18" s="52" t="e">
        <f ca="1">pikasTripKm()</f>
        <v>#NAME?</v>
      </c>
      <c r="I18" s="13"/>
    </row>
    <row r="19" spans="1:13" x14ac:dyDescent="0.25">
      <c r="A19" s="13" t="s">
        <v>4</v>
      </c>
      <c r="B19" s="14"/>
      <c r="C19" s="14"/>
      <c r="D19" s="15"/>
      <c r="E19" s="16"/>
      <c r="F19" s="17" t="s">
        <v>14</v>
      </c>
      <c r="G19" s="34" t="e">
        <f ca="1">pikasTripDuration()/(24*60)</f>
        <v>#NAME?</v>
      </c>
      <c r="H19" s="35" t="e">
        <f ca="1">pikasTripDuration()/(24*60)</f>
        <v>#NAME?</v>
      </c>
      <c r="I19" s="13"/>
    </row>
    <row r="20" spans="1:13" x14ac:dyDescent="0.25">
      <c r="A20" s="13"/>
      <c r="B20" s="14"/>
      <c r="C20" s="14"/>
      <c r="D20" s="15"/>
      <c r="E20" s="16"/>
      <c r="F20" s="17" t="s">
        <v>15</v>
      </c>
      <c r="G20" s="18"/>
      <c r="H20" s="25"/>
      <c r="I20" s="13"/>
    </row>
    <row r="21" spans="1:13" x14ac:dyDescent="0.25">
      <c r="A21" s="13"/>
      <c r="B21" s="14"/>
      <c r="C21" s="14"/>
      <c r="D21" s="15"/>
      <c r="E21" s="16"/>
      <c r="F21" s="17" t="s">
        <v>18</v>
      </c>
      <c r="G21" s="18">
        <v>1</v>
      </c>
      <c r="H21" s="25">
        <v>1</v>
      </c>
      <c r="I21" s="13"/>
    </row>
    <row r="22" spans="1:13" x14ac:dyDescent="0.25">
      <c r="A22" s="13"/>
      <c r="B22" s="14"/>
      <c r="C22" s="14"/>
      <c r="D22" s="15"/>
      <c r="E22" s="676" t="s">
        <v>16</v>
      </c>
      <c r="F22" s="677"/>
      <c r="G22" s="32" t="e">
        <f ca="1">G18/(24*IF(G19&gt;0,G19,1))</f>
        <v>#NAME?</v>
      </c>
      <c r="H22" s="33" t="e">
        <f ca="1">H18/(24*IF(H19&gt;0,H19,1))</f>
        <v>#NAME?</v>
      </c>
      <c r="I22" s="13"/>
    </row>
    <row r="23" spans="1:13" ht="13.8" thickBot="1" x14ac:dyDescent="0.3">
      <c r="A23" s="47"/>
      <c r="B23" s="48"/>
      <c r="C23" s="48"/>
      <c r="D23" s="49"/>
      <c r="E23" s="19"/>
      <c r="F23" s="46" t="s">
        <v>17</v>
      </c>
      <c r="G23" s="20"/>
      <c r="H23" s="26"/>
      <c r="I23" s="13"/>
    </row>
    <row r="24" spans="1:13" s="14" customFormat="1" ht="31.5" customHeight="1" x14ac:dyDescent="0.3">
      <c r="C24" s="39"/>
      <c r="E24" s="40"/>
      <c r="F24" s="40"/>
      <c r="G24" s="41"/>
      <c r="H24" s="40"/>
      <c r="I24" s="40"/>
      <c r="M24" s="42"/>
    </row>
    <row r="25" spans="1:13" s="14" customFormat="1" ht="16.5" customHeight="1" x14ac:dyDescent="0.4">
      <c r="C25" s="43"/>
      <c r="D25" s="43" t="s">
        <v>19</v>
      </c>
      <c r="E25" s="29"/>
      <c r="F25" s="50" t="e">
        <f ca="1">F2</f>
        <v>#NAME?</v>
      </c>
      <c r="G25" s="44"/>
      <c r="H25" s="37"/>
      <c r="L25" s="45"/>
    </row>
    <row r="26" spans="1:13" s="14" customFormat="1" ht="16.5" customHeight="1" x14ac:dyDescent="0.3">
      <c r="D26" s="31"/>
      <c r="G26" s="31"/>
      <c r="H26" s="31"/>
      <c r="I26" s="31"/>
      <c r="J26" s="31"/>
      <c r="K26" s="31"/>
      <c r="L26" s="31"/>
    </row>
    <row r="27" spans="1:13" ht="12.75" customHeight="1" thickBot="1" x14ac:dyDescent="0.3">
      <c r="D27" s="14"/>
      <c r="E27" s="14"/>
      <c r="G27" s="14"/>
      <c r="H27" s="14"/>
      <c r="I27" s="14"/>
      <c r="J27" s="38"/>
      <c r="K27" s="1"/>
      <c r="L27" s="1"/>
    </row>
    <row r="28" spans="1:13" ht="48" customHeight="1" x14ac:dyDescent="0.25">
      <c r="A28" s="678" t="s">
        <v>0</v>
      </c>
      <c r="B28" s="674" t="s">
        <v>9</v>
      </c>
      <c r="C28" s="674" t="s">
        <v>5</v>
      </c>
      <c r="D28" s="674" t="s">
        <v>6</v>
      </c>
      <c r="E28" s="674" t="s">
        <v>7</v>
      </c>
      <c r="F28" s="674" t="s">
        <v>8</v>
      </c>
      <c r="G28" s="2" t="s">
        <v>10</v>
      </c>
      <c r="H28" s="23" t="s">
        <v>11</v>
      </c>
      <c r="I28" s="13"/>
    </row>
    <row r="29" spans="1:13" ht="13.8" thickBot="1" x14ac:dyDescent="0.3">
      <c r="A29" s="679"/>
      <c r="B29" s="675"/>
      <c r="C29" s="675"/>
      <c r="D29" s="675"/>
      <c r="E29" s="675"/>
      <c r="F29" s="675"/>
      <c r="G29" s="27">
        <v>2</v>
      </c>
      <c r="H29" s="28">
        <f>G29+2</f>
        <v>4</v>
      </c>
      <c r="I29" s="13"/>
    </row>
    <row r="30" spans="1:13" x14ac:dyDescent="0.25">
      <c r="A30" s="3">
        <v>1</v>
      </c>
      <c r="B30" s="4" t="e">
        <f ca="1">pikasStopName()</f>
        <v>#NAME?</v>
      </c>
      <c r="C30" s="36" t="e">
        <f ca="1">pikasStopKm()</f>
        <v>#NAME?</v>
      </c>
      <c r="D30" s="36" t="e">
        <f ca="1">OFFSET(C30,1,0)-C30</f>
        <v>#NAME?</v>
      </c>
      <c r="E30" s="30" t="e">
        <f ca="1">pikasStopNum()</f>
        <v>#NAME?</v>
      </c>
      <c r="F30" s="53"/>
      <c r="G30" s="5"/>
      <c r="H30" s="21"/>
      <c r="I30" s="13"/>
    </row>
    <row r="31" spans="1:13" x14ac:dyDescent="0.25">
      <c r="A31" s="3" t="e">
        <f ca="1">IF(B31&lt;&gt;"",OFFSET(A31,-1,0)+1,"")</f>
        <v>#NAME?</v>
      </c>
      <c r="B31" s="4" t="e">
        <f t="shared" ref="B31:B39" ca="1" si="5">pikasStopName()</f>
        <v>#NAME?</v>
      </c>
      <c r="C31" s="36" t="e">
        <f t="shared" ref="C31:C39" ca="1" si="6">pikasStopKm()</f>
        <v>#NAME?</v>
      </c>
      <c r="D31" s="36" t="e">
        <f t="shared" ref="D31:D39" ca="1" si="7">OFFSET(C31,1,0)-C31</f>
        <v>#NAME?</v>
      </c>
      <c r="E31" s="30" t="e">
        <f t="shared" ref="E31:E39" ca="1" si="8">pikasStopNum()</f>
        <v>#NAME?</v>
      </c>
      <c r="F31" s="53"/>
      <c r="G31" s="5"/>
      <c r="H31" s="21"/>
      <c r="I31" s="13"/>
    </row>
    <row r="32" spans="1:13" x14ac:dyDescent="0.25">
      <c r="A32" s="3" t="e">
        <f t="shared" ref="A32:A39" ca="1" si="9">IF(B32&lt;&gt;"",OFFSET(A32,-1,0)+1,"")</f>
        <v>#NAME?</v>
      </c>
      <c r="B32" s="4" t="e">
        <f t="shared" ca="1" si="5"/>
        <v>#NAME?</v>
      </c>
      <c r="C32" s="36" t="e">
        <f t="shared" ca="1" si="6"/>
        <v>#NAME?</v>
      </c>
      <c r="D32" s="36" t="e">
        <f t="shared" ca="1" si="7"/>
        <v>#NAME?</v>
      </c>
      <c r="E32" s="30" t="e">
        <f t="shared" ca="1" si="8"/>
        <v>#NAME?</v>
      </c>
      <c r="F32" s="53"/>
      <c r="G32" s="5"/>
      <c r="H32" s="21"/>
      <c r="I32" s="13"/>
    </row>
    <row r="33" spans="1:9" x14ac:dyDescent="0.25">
      <c r="A33" s="3" t="e">
        <f t="shared" ca="1" si="9"/>
        <v>#NAME?</v>
      </c>
      <c r="B33" s="4" t="e">
        <f t="shared" ca="1" si="5"/>
        <v>#NAME?</v>
      </c>
      <c r="C33" s="36" t="e">
        <f t="shared" ca="1" si="6"/>
        <v>#NAME?</v>
      </c>
      <c r="D33" s="36" t="e">
        <f t="shared" ca="1" si="7"/>
        <v>#NAME?</v>
      </c>
      <c r="E33" s="30" t="e">
        <f t="shared" ca="1" si="8"/>
        <v>#NAME?</v>
      </c>
      <c r="F33" s="53"/>
      <c r="G33" s="5"/>
      <c r="H33" s="21"/>
      <c r="I33" s="13"/>
    </row>
    <row r="34" spans="1:9" x14ac:dyDescent="0.25">
      <c r="A34" s="3" t="e">
        <f t="shared" ca="1" si="9"/>
        <v>#NAME?</v>
      </c>
      <c r="B34" s="4" t="e">
        <f t="shared" ca="1" si="5"/>
        <v>#NAME?</v>
      </c>
      <c r="C34" s="36" t="e">
        <f t="shared" ca="1" si="6"/>
        <v>#NAME?</v>
      </c>
      <c r="D34" s="36" t="e">
        <f t="shared" ca="1" si="7"/>
        <v>#NAME?</v>
      </c>
      <c r="E34" s="30" t="e">
        <f t="shared" ca="1" si="8"/>
        <v>#NAME?</v>
      </c>
      <c r="F34" s="53"/>
      <c r="G34" s="5"/>
      <c r="H34" s="21"/>
      <c r="I34" s="13"/>
    </row>
    <row r="35" spans="1:9" x14ac:dyDescent="0.25">
      <c r="A35" s="3" t="e">
        <f t="shared" ca="1" si="9"/>
        <v>#NAME?</v>
      </c>
      <c r="B35" s="4" t="e">
        <f t="shared" ca="1" si="5"/>
        <v>#NAME?</v>
      </c>
      <c r="C35" s="36" t="e">
        <f t="shared" ca="1" si="6"/>
        <v>#NAME?</v>
      </c>
      <c r="D35" s="36" t="e">
        <f t="shared" ca="1" si="7"/>
        <v>#NAME?</v>
      </c>
      <c r="E35" s="30" t="e">
        <f t="shared" ca="1" si="8"/>
        <v>#NAME?</v>
      </c>
      <c r="F35" s="53"/>
      <c r="G35" s="5"/>
      <c r="H35" s="21"/>
      <c r="I35" s="13"/>
    </row>
    <row r="36" spans="1:9" x14ac:dyDescent="0.25">
      <c r="A36" s="3" t="e">
        <f t="shared" ca="1" si="9"/>
        <v>#NAME?</v>
      </c>
      <c r="B36" s="4" t="e">
        <f t="shared" ca="1" si="5"/>
        <v>#NAME?</v>
      </c>
      <c r="C36" s="36" t="e">
        <f t="shared" ca="1" si="6"/>
        <v>#NAME?</v>
      </c>
      <c r="D36" s="36" t="e">
        <f t="shared" ca="1" si="7"/>
        <v>#NAME?</v>
      </c>
      <c r="E36" s="30" t="e">
        <f t="shared" ca="1" si="8"/>
        <v>#NAME?</v>
      </c>
      <c r="F36" s="53"/>
      <c r="G36" s="5"/>
      <c r="H36" s="21"/>
      <c r="I36" s="13"/>
    </row>
    <row r="37" spans="1:9" x14ac:dyDescent="0.25">
      <c r="A37" s="3" t="e">
        <f t="shared" ca="1" si="9"/>
        <v>#NAME?</v>
      </c>
      <c r="B37" s="4" t="e">
        <f t="shared" ca="1" si="5"/>
        <v>#NAME?</v>
      </c>
      <c r="C37" s="36" t="e">
        <f t="shared" ca="1" si="6"/>
        <v>#NAME?</v>
      </c>
      <c r="D37" s="36" t="e">
        <f t="shared" ca="1" si="7"/>
        <v>#NAME?</v>
      </c>
      <c r="E37" s="30" t="e">
        <f t="shared" ca="1" si="8"/>
        <v>#NAME?</v>
      </c>
      <c r="F37" s="53"/>
      <c r="G37" s="5"/>
      <c r="H37" s="21"/>
      <c r="I37" s="13"/>
    </row>
    <row r="38" spans="1:9" x14ac:dyDescent="0.25">
      <c r="A38" s="3" t="e">
        <f t="shared" ca="1" si="9"/>
        <v>#NAME?</v>
      </c>
      <c r="B38" s="4" t="e">
        <f t="shared" ca="1" si="5"/>
        <v>#NAME?</v>
      </c>
      <c r="C38" s="36" t="e">
        <f t="shared" ca="1" si="6"/>
        <v>#NAME?</v>
      </c>
      <c r="D38" s="36" t="e">
        <f t="shared" ca="1" si="7"/>
        <v>#NAME?</v>
      </c>
      <c r="E38" s="30" t="e">
        <f t="shared" ca="1" si="8"/>
        <v>#NAME?</v>
      </c>
      <c r="F38" s="53"/>
      <c r="G38" s="5"/>
      <c r="H38" s="21"/>
      <c r="I38" s="13"/>
    </row>
    <row r="39" spans="1:9" ht="13.8" thickBot="1" x14ac:dyDescent="0.3">
      <c r="A39" s="3" t="e">
        <f t="shared" ca="1" si="9"/>
        <v>#NAME?</v>
      </c>
      <c r="B39" s="4" t="e">
        <f t="shared" ca="1" si="5"/>
        <v>#NAME?</v>
      </c>
      <c r="C39" s="36" t="e">
        <f t="shared" ca="1" si="6"/>
        <v>#NAME?</v>
      </c>
      <c r="D39" s="36" t="e">
        <f t="shared" ca="1" si="7"/>
        <v>#NAME?</v>
      </c>
      <c r="E39" s="30" t="e">
        <f t="shared" ca="1" si="8"/>
        <v>#NAME?</v>
      </c>
      <c r="F39" s="54"/>
      <c r="G39" s="6"/>
      <c r="H39" s="22"/>
      <c r="I39" s="13"/>
    </row>
    <row r="40" spans="1:9" x14ac:dyDescent="0.25">
      <c r="A40" s="7"/>
      <c r="B40" s="8"/>
      <c r="C40" s="8"/>
      <c r="D40" s="9"/>
      <c r="E40" s="10"/>
      <c r="F40" s="11" t="s">
        <v>12</v>
      </c>
      <c r="G40" s="12" t="s">
        <v>2</v>
      </c>
      <c r="H40" s="24" t="s">
        <v>2</v>
      </c>
      <c r="I40" s="13"/>
    </row>
    <row r="41" spans="1:9" x14ac:dyDescent="0.25">
      <c r="A41" s="13" t="s">
        <v>3</v>
      </c>
      <c r="B41" s="14"/>
      <c r="C41" s="14"/>
      <c r="D41" s="15"/>
      <c r="E41" s="16"/>
      <c r="F41" s="17" t="s">
        <v>13</v>
      </c>
      <c r="G41" s="51" t="e">
        <f ca="1">pikasTripKm()</f>
        <v>#NAME?</v>
      </c>
      <c r="H41" s="52" t="e">
        <f ca="1">pikasTripKm()</f>
        <v>#NAME?</v>
      </c>
      <c r="I41" s="13"/>
    </row>
    <row r="42" spans="1:9" x14ac:dyDescent="0.25">
      <c r="A42" s="13" t="s">
        <v>4</v>
      </c>
      <c r="B42" s="14"/>
      <c r="C42" s="14"/>
      <c r="D42" s="15"/>
      <c r="E42" s="16"/>
      <c r="F42" s="17" t="s">
        <v>14</v>
      </c>
      <c r="G42" s="34" t="e">
        <f ca="1">pikasTripDuration()/(24*60)</f>
        <v>#NAME?</v>
      </c>
      <c r="H42" s="35" t="e">
        <f ca="1">pikasTripDuration()/(24*60)</f>
        <v>#NAME?</v>
      </c>
      <c r="I42" s="13"/>
    </row>
    <row r="43" spans="1:9" x14ac:dyDescent="0.25">
      <c r="A43" s="13"/>
      <c r="B43" s="14"/>
      <c r="C43" s="14"/>
      <c r="D43" s="15"/>
      <c r="E43" s="16"/>
      <c r="F43" s="17" t="s">
        <v>15</v>
      </c>
      <c r="G43" s="18"/>
      <c r="H43" s="25"/>
      <c r="I43" s="13"/>
    </row>
    <row r="44" spans="1:9" x14ac:dyDescent="0.25">
      <c r="A44" s="13"/>
      <c r="B44" s="14"/>
      <c r="C44" s="14"/>
      <c r="D44" s="15"/>
      <c r="E44" s="16"/>
      <c r="F44" s="17" t="s">
        <v>18</v>
      </c>
      <c r="G44" s="18">
        <v>1</v>
      </c>
      <c r="H44" s="25">
        <v>1</v>
      </c>
      <c r="I44" s="13"/>
    </row>
    <row r="45" spans="1:9" x14ac:dyDescent="0.25">
      <c r="A45" s="13"/>
      <c r="B45" s="14"/>
      <c r="C45" s="14"/>
      <c r="D45" s="15"/>
      <c r="E45" s="676" t="s">
        <v>16</v>
      </c>
      <c r="F45" s="677"/>
      <c r="G45" s="32" t="e">
        <f ca="1">G41/(24*IF(G42&gt;0,G42,1))</f>
        <v>#NAME?</v>
      </c>
      <c r="H45" s="33" t="e">
        <f ca="1">H41/(24*IF(H42&gt;0,H42,1))</f>
        <v>#NAME?</v>
      </c>
      <c r="I45" s="13"/>
    </row>
    <row r="46" spans="1:9" ht="13.8" thickBot="1" x14ac:dyDescent="0.3">
      <c r="A46" s="47"/>
      <c r="B46" s="48"/>
      <c r="C46" s="48"/>
      <c r="D46" s="49"/>
      <c r="E46" s="19"/>
      <c r="F46" s="46" t="s">
        <v>17</v>
      </c>
      <c r="G46" s="20"/>
      <c r="H46" s="26"/>
      <c r="I46" s="13"/>
    </row>
  </sheetData>
  <mergeCells count="14">
    <mergeCell ref="A5:A6"/>
    <mergeCell ref="B5:B6"/>
    <mergeCell ref="C5:C6"/>
    <mergeCell ref="D5:D6"/>
    <mergeCell ref="A28:A29"/>
    <mergeCell ref="B28:B29"/>
    <mergeCell ref="C28:C29"/>
    <mergeCell ref="D28:D29"/>
    <mergeCell ref="E28:E29"/>
    <mergeCell ref="F28:F29"/>
    <mergeCell ref="E5:E6"/>
    <mergeCell ref="F5:F6"/>
    <mergeCell ref="E45:F45"/>
    <mergeCell ref="E22:F22"/>
  </mergeCells>
  <phoneticPr fontId="0" type="noConversion"/>
  <pageMargins left="0.74803149606299213" right="0.55118110236220474" top="0.39370078740157483" bottom="0.39370078740157483" header="0" footer="0"/>
  <pageSetup fitToWidth="99" fitToHeight="2" pageOrder="overThenDown" orientation="landscape" horizontalDpi="4294967293" r:id="rId1"/>
  <headerFooter alignWithMargins="0">
    <oddHeader xml:space="preserve">&amp;L&amp;"Arial,Bold Italic"&amp;12SIA "RĪGAS SATIKSME"&amp;"Arial,Regular"&amp;8
Kleistu iela 28, Rīga, LV-1067 Reģ.Nr,40003619950
Tālr.(371)7065400,fakss(371)7065402 &amp;C&amp;"Arial,Bold"&amp;16
Autobusu kustības saraksts </oddHeader>
  </headerFooter>
  <rowBreaks count="1" manualBreakCount="1">
    <brk id="23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M40"/>
  <sheetViews>
    <sheetView zoomScaleNormal="100" workbookViewId="0">
      <selection activeCell="D23" sqref="D23"/>
    </sheetView>
  </sheetViews>
  <sheetFormatPr defaultRowHeight="13.2" x14ac:dyDescent="0.25"/>
  <cols>
    <col min="1" max="1" width="3.44140625" customWidth="1"/>
    <col min="2" max="2" width="14.33203125" customWidth="1"/>
    <col min="3" max="4" width="13.109375" customWidth="1"/>
    <col min="5" max="5" width="11.6640625" customWidth="1"/>
    <col min="6" max="6" width="13.109375" customWidth="1"/>
    <col min="7" max="15" width="6.5546875" customWidth="1"/>
  </cols>
  <sheetData>
    <row r="1" spans="1:13" s="14" customFormat="1" ht="31.5" customHeight="1" x14ac:dyDescent="0.3">
      <c r="C1" s="39"/>
      <c r="E1" s="40"/>
      <c r="F1" s="40"/>
      <c r="G1" s="41"/>
      <c r="H1" s="40"/>
      <c r="I1" s="40"/>
      <c r="M1" s="42"/>
    </row>
    <row r="2" spans="1:13" s="14" customFormat="1" ht="16.5" customHeight="1" x14ac:dyDescent="0.4">
      <c r="C2" s="43"/>
      <c r="D2" s="43"/>
      <c r="E2" s="29" t="s">
        <v>20</v>
      </c>
      <c r="F2" s="50" t="e">
        <f ca="1">"Nr." &amp; pikasRoute()</f>
        <v>#NAME?</v>
      </c>
      <c r="G2" s="44"/>
      <c r="H2" s="37"/>
      <c r="L2" s="45"/>
    </row>
    <row r="3" spans="1:13" s="14" customFormat="1" ht="16.5" customHeight="1" x14ac:dyDescent="0.3">
      <c r="D3" s="31"/>
      <c r="G3" s="31"/>
      <c r="H3" s="31"/>
      <c r="I3" s="31"/>
      <c r="J3" s="31"/>
      <c r="K3" s="31"/>
      <c r="L3" s="31"/>
    </row>
    <row r="4" spans="1:13" ht="12.75" customHeight="1" thickBot="1" x14ac:dyDescent="0.3">
      <c r="D4" s="14"/>
      <c r="E4" s="14"/>
      <c r="G4" s="14"/>
      <c r="H4" s="14"/>
      <c r="I4" s="14"/>
      <c r="J4" s="38"/>
      <c r="K4" s="1"/>
      <c r="L4" s="1"/>
    </row>
    <row r="5" spans="1:13" ht="48" customHeight="1" x14ac:dyDescent="0.25">
      <c r="A5" s="678" t="s">
        <v>0</v>
      </c>
      <c r="B5" s="674" t="s">
        <v>21</v>
      </c>
      <c r="C5" s="674" t="s">
        <v>22</v>
      </c>
      <c r="D5" s="674" t="s">
        <v>23</v>
      </c>
      <c r="E5" s="674" t="s">
        <v>24</v>
      </c>
      <c r="F5" s="674" t="s">
        <v>25</v>
      </c>
      <c r="G5" s="2" t="s">
        <v>26</v>
      </c>
      <c r="H5" s="23" t="s">
        <v>27</v>
      </c>
      <c r="I5" s="13"/>
    </row>
    <row r="6" spans="1:13" ht="13.8" thickBot="1" x14ac:dyDescent="0.3">
      <c r="A6" s="679"/>
      <c r="B6" s="675"/>
      <c r="C6" s="675"/>
      <c r="D6" s="675"/>
      <c r="E6" s="675"/>
      <c r="F6" s="675"/>
      <c r="G6" s="27" t="s">
        <v>1</v>
      </c>
      <c r="H6" s="28">
        <f>G6+2</f>
        <v>3</v>
      </c>
      <c r="I6" s="13"/>
    </row>
    <row r="7" spans="1:13" x14ac:dyDescent="0.25">
      <c r="A7" s="3">
        <v>1</v>
      </c>
      <c r="B7" s="4" t="e">
        <f t="shared" ref="B7:B16" ca="1" si="0">pikasStopName()</f>
        <v>#NAME?</v>
      </c>
      <c r="C7" s="36" t="e">
        <f t="shared" ref="C7:C16" ca="1" si="1">pikasStopKm()</f>
        <v>#NAME?</v>
      </c>
      <c r="D7" s="36" t="e">
        <f t="shared" ref="D7:D16" ca="1" si="2">OFFSET(C7,1,0)-C7</f>
        <v>#NAME?</v>
      </c>
      <c r="E7" s="30" t="e">
        <f t="shared" ref="E7:E16" ca="1" si="3">pikasStopNum()</f>
        <v>#NAME?</v>
      </c>
      <c r="F7" s="53"/>
      <c r="G7" s="5"/>
      <c r="H7" s="21"/>
      <c r="I7" s="13"/>
    </row>
    <row r="8" spans="1:13" x14ac:dyDescent="0.25">
      <c r="A8" s="3" t="e">
        <f t="shared" ref="A8:A16" ca="1" si="4">IF(B8&lt;&gt;"",OFFSET(A8,-1,0)+1,"")</f>
        <v>#NAME?</v>
      </c>
      <c r="B8" s="4" t="e">
        <f t="shared" ca="1" si="0"/>
        <v>#NAME?</v>
      </c>
      <c r="C8" s="36" t="e">
        <f t="shared" ca="1" si="1"/>
        <v>#NAME?</v>
      </c>
      <c r="D8" s="36" t="e">
        <f t="shared" ca="1" si="2"/>
        <v>#NAME?</v>
      </c>
      <c r="E8" s="30" t="e">
        <f t="shared" ca="1" si="3"/>
        <v>#NAME?</v>
      </c>
      <c r="F8" s="53"/>
      <c r="G8" s="5"/>
      <c r="H8" s="21"/>
      <c r="I8" s="13"/>
    </row>
    <row r="9" spans="1:13" x14ac:dyDescent="0.25">
      <c r="A9" s="3" t="e">
        <f t="shared" ca="1" si="4"/>
        <v>#NAME?</v>
      </c>
      <c r="B9" s="4" t="e">
        <f t="shared" ca="1" si="0"/>
        <v>#NAME?</v>
      </c>
      <c r="C9" s="36" t="e">
        <f t="shared" ca="1" si="1"/>
        <v>#NAME?</v>
      </c>
      <c r="D9" s="36" t="e">
        <f t="shared" ca="1" si="2"/>
        <v>#NAME?</v>
      </c>
      <c r="E9" s="30" t="e">
        <f t="shared" ca="1" si="3"/>
        <v>#NAME?</v>
      </c>
      <c r="F9" s="53"/>
      <c r="G9" s="5"/>
      <c r="H9" s="21"/>
      <c r="I9" s="13"/>
    </row>
    <row r="10" spans="1:13" x14ac:dyDescent="0.25">
      <c r="A10" s="3" t="e">
        <f t="shared" ca="1" si="4"/>
        <v>#NAME?</v>
      </c>
      <c r="B10" s="4" t="e">
        <f t="shared" ca="1" si="0"/>
        <v>#NAME?</v>
      </c>
      <c r="C10" s="36" t="e">
        <f t="shared" ca="1" si="1"/>
        <v>#NAME?</v>
      </c>
      <c r="D10" s="36" t="e">
        <f t="shared" ca="1" si="2"/>
        <v>#NAME?</v>
      </c>
      <c r="E10" s="30" t="e">
        <f t="shared" ca="1" si="3"/>
        <v>#NAME?</v>
      </c>
      <c r="F10" s="53"/>
      <c r="G10" s="5"/>
      <c r="H10" s="21"/>
      <c r="I10" s="13"/>
    </row>
    <row r="11" spans="1:13" x14ac:dyDescent="0.25">
      <c r="A11" s="3" t="e">
        <f t="shared" ca="1" si="4"/>
        <v>#NAME?</v>
      </c>
      <c r="B11" s="4" t="e">
        <f t="shared" ca="1" si="0"/>
        <v>#NAME?</v>
      </c>
      <c r="C11" s="36" t="e">
        <f t="shared" ca="1" si="1"/>
        <v>#NAME?</v>
      </c>
      <c r="D11" s="36" t="e">
        <f t="shared" ca="1" si="2"/>
        <v>#NAME?</v>
      </c>
      <c r="E11" s="30" t="e">
        <f t="shared" ca="1" si="3"/>
        <v>#NAME?</v>
      </c>
      <c r="F11" s="53"/>
      <c r="G11" s="5"/>
      <c r="H11" s="21"/>
      <c r="I11" s="13"/>
    </row>
    <row r="12" spans="1:13" x14ac:dyDescent="0.25">
      <c r="A12" s="3" t="e">
        <f t="shared" ca="1" si="4"/>
        <v>#NAME?</v>
      </c>
      <c r="B12" s="4" t="e">
        <f t="shared" ca="1" si="0"/>
        <v>#NAME?</v>
      </c>
      <c r="C12" s="36" t="e">
        <f t="shared" ca="1" si="1"/>
        <v>#NAME?</v>
      </c>
      <c r="D12" s="36" t="e">
        <f t="shared" ca="1" si="2"/>
        <v>#NAME?</v>
      </c>
      <c r="E12" s="30" t="e">
        <f t="shared" ca="1" si="3"/>
        <v>#NAME?</v>
      </c>
      <c r="F12" s="53"/>
      <c r="G12" s="5"/>
      <c r="H12" s="21"/>
      <c r="I12" s="13"/>
    </row>
    <row r="13" spans="1:13" x14ac:dyDescent="0.25">
      <c r="A13" s="3" t="e">
        <f t="shared" ca="1" si="4"/>
        <v>#NAME?</v>
      </c>
      <c r="B13" s="4" t="e">
        <f t="shared" ca="1" si="0"/>
        <v>#NAME?</v>
      </c>
      <c r="C13" s="36" t="e">
        <f t="shared" ca="1" si="1"/>
        <v>#NAME?</v>
      </c>
      <c r="D13" s="36" t="e">
        <f t="shared" ca="1" si="2"/>
        <v>#NAME?</v>
      </c>
      <c r="E13" s="30" t="e">
        <f t="shared" ca="1" si="3"/>
        <v>#NAME?</v>
      </c>
      <c r="F13" s="53"/>
      <c r="G13" s="5"/>
      <c r="H13" s="21"/>
      <c r="I13" s="13"/>
    </row>
    <row r="14" spans="1:13" x14ac:dyDescent="0.25">
      <c r="A14" s="3" t="e">
        <f t="shared" ca="1" si="4"/>
        <v>#NAME?</v>
      </c>
      <c r="B14" s="4" t="e">
        <f t="shared" ca="1" si="0"/>
        <v>#NAME?</v>
      </c>
      <c r="C14" s="36" t="e">
        <f t="shared" ca="1" si="1"/>
        <v>#NAME?</v>
      </c>
      <c r="D14" s="36" t="e">
        <f t="shared" ca="1" si="2"/>
        <v>#NAME?</v>
      </c>
      <c r="E14" s="30" t="e">
        <f t="shared" ca="1" si="3"/>
        <v>#NAME?</v>
      </c>
      <c r="F14" s="53"/>
      <c r="G14" s="5"/>
      <c r="H14" s="21"/>
      <c r="I14" s="13"/>
    </row>
    <row r="15" spans="1:13" x14ac:dyDescent="0.25">
      <c r="A15" s="3" t="e">
        <f t="shared" ca="1" si="4"/>
        <v>#NAME?</v>
      </c>
      <c r="B15" s="4" t="e">
        <f t="shared" ca="1" si="0"/>
        <v>#NAME?</v>
      </c>
      <c r="C15" s="36" t="e">
        <f t="shared" ca="1" si="1"/>
        <v>#NAME?</v>
      </c>
      <c r="D15" s="36" t="e">
        <f t="shared" ca="1" si="2"/>
        <v>#NAME?</v>
      </c>
      <c r="E15" s="30" t="e">
        <f t="shared" ca="1" si="3"/>
        <v>#NAME?</v>
      </c>
      <c r="F15" s="53"/>
      <c r="G15" s="5"/>
      <c r="H15" s="21"/>
      <c r="I15" s="13"/>
    </row>
    <row r="16" spans="1:13" ht="13.8" thickBot="1" x14ac:dyDescent="0.3">
      <c r="A16" s="3" t="e">
        <f t="shared" ca="1" si="4"/>
        <v>#NAME?</v>
      </c>
      <c r="B16" s="4" t="e">
        <f t="shared" ca="1" si="0"/>
        <v>#NAME?</v>
      </c>
      <c r="C16" s="36" t="e">
        <f t="shared" ca="1" si="1"/>
        <v>#NAME?</v>
      </c>
      <c r="D16" s="36" t="e">
        <f t="shared" ca="1" si="2"/>
        <v>#NAME?</v>
      </c>
      <c r="E16" s="30" t="e">
        <f t="shared" ca="1" si="3"/>
        <v>#NAME?</v>
      </c>
      <c r="F16" s="54"/>
      <c r="G16" s="6"/>
      <c r="H16" s="22"/>
      <c r="I16" s="13"/>
    </row>
    <row r="17" spans="1:13" x14ac:dyDescent="0.25">
      <c r="A17" s="7"/>
      <c r="B17" s="8"/>
      <c r="C17" s="8"/>
      <c r="D17" s="9"/>
      <c r="E17" s="10"/>
      <c r="F17" s="11" t="s">
        <v>28</v>
      </c>
      <c r="G17" s="12" t="s">
        <v>2</v>
      </c>
      <c r="H17" s="24" t="s">
        <v>2</v>
      </c>
      <c r="I17" s="13"/>
    </row>
    <row r="18" spans="1:13" x14ac:dyDescent="0.25">
      <c r="A18" s="13"/>
      <c r="B18" s="14"/>
      <c r="C18" s="14"/>
      <c r="D18" s="15"/>
      <c r="E18" s="16"/>
      <c r="F18" s="17" t="s">
        <v>31</v>
      </c>
      <c r="G18" s="51" t="e">
        <f ca="1">pikasTripKm()</f>
        <v>#NAME?</v>
      </c>
      <c r="H18" s="52" t="e">
        <f ca="1">pikasTripKm()</f>
        <v>#NAME?</v>
      </c>
      <c r="I18" s="13"/>
    </row>
    <row r="19" spans="1:13" x14ac:dyDescent="0.25">
      <c r="A19" s="13"/>
      <c r="B19" s="14"/>
      <c r="C19" s="14"/>
      <c r="D19" s="15"/>
      <c r="E19" s="16"/>
      <c r="F19" s="17" t="s">
        <v>30</v>
      </c>
      <c r="G19" s="34" t="e">
        <f ca="1">pikasTripDuration()/(24*60)</f>
        <v>#NAME?</v>
      </c>
      <c r="H19" s="35" t="e">
        <f ca="1">pikasTripDuration()/(24*60)</f>
        <v>#NAME?</v>
      </c>
      <c r="I19" s="13"/>
    </row>
    <row r="20" spans="1:13" ht="13.8" thickBot="1" x14ac:dyDescent="0.3">
      <c r="A20" s="47"/>
      <c r="B20" s="48"/>
      <c r="C20" s="48"/>
      <c r="D20" s="49"/>
      <c r="E20" s="684" t="s">
        <v>29</v>
      </c>
      <c r="F20" s="685"/>
      <c r="G20" s="55" t="e">
        <f ca="1">G18/(24*IF(G19&gt;0,G19,1))</f>
        <v>#NAME?</v>
      </c>
      <c r="H20" s="56" t="e">
        <f ca="1">H18/(24*IF(H19&gt;0,H19,1))</f>
        <v>#NAME?</v>
      </c>
      <c r="I20" s="13"/>
    </row>
    <row r="21" spans="1:13" s="14" customFormat="1" ht="31.5" customHeight="1" x14ac:dyDescent="0.3">
      <c r="C21" s="39"/>
      <c r="E21" s="40"/>
      <c r="F21" s="40"/>
      <c r="G21" s="41"/>
      <c r="H21" s="40"/>
      <c r="I21" s="40"/>
      <c r="M21" s="42"/>
    </row>
    <row r="22" spans="1:13" s="14" customFormat="1" ht="16.5" customHeight="1" x14ac:dyDescent="0.4">
      <c r="C22" s="43"/>
      <c r="D22" s="43"/>
      <c r="E22" s="29" t="s">
        <v>20</v>
      </c>
      <c r="F22" s="50" t="e">
        <f ca="1">F2</f>
        <v>#NAME?</v>
      </c>
      <c r="G22" s="44"/>
      <c r="H22" s="37"/>
      <c r="L22" s="45"/>
    </row>
    <row r="23" spans="1:13" s="14" customFormat="1" ht="16.5" customHeight="1" x14ac:dyDescent="0.3">
      <c r="D23" s="31"/>
      <c r="G23" s="31"/>
      <c r="H23" s="31"/>
      <c r="I23" s="31"/>
      <c r="J23" s="31"/>
      <c r="K23" s="31"/>
      <c r="L23" s="31"/>
    </row>
    <row r="24" spans="1:13" ht="12.75" customHeight="1" thickBot="1" x14ac:dyDescent="0.3">
      <c r="D24" s="14"/>
      <c r="E24" s="14"/>
      <c r="G24" s="14"/>
      <c r="H24" s="14"/>
      <c r="I24" s="14"/>
      <c r="J24" s="38"/>
      <c r="K24" s="1"/>
      <c r="L24" s="1"/>
    </row>
    <row r="25" spans="1:13" ht="48" customHeight="1" x14ac:dyDescent="0.25">
      <c r="A25" s="680" t="s">
        <v>0</v>
      </c>
      <c r="B25" s="682" t="s">
        <v>21</v>
      </c>
      <c r="C25" s="682" t="s">
        <v>22</v>
      </c>
      <c r="D25" s="682" t="s">
        <v>23</v>
      </c>
      <c r="E25" s="682" t="s">
        <v>24</v>
      </c>
      <c r="F25" s="682" t="s">
        <v>25</v>
      </c>
      <c r="G25" s="2" t="s">
        <v>26</v>
      </c>
      <c r="H25" s="23" t="s">
        <v>27</v>
      </c>
      <c r="I25" s="13"/>
    </row>
    <row r="26" spans="1:13" ht="13.8" thickBot="1" x14ac:dyDescent="0.3">
      <c r="A26" s="681"/>
      <c r="B26" s="683"/>
      <c r="C26" s="683"/>
      <c r="D26" s="683"/>
      <c r="E26" s="683"/>
      <c r="F26" s="683"/>
      <c r="G26" s="27">
        <v>2</v>
      </c>
      <c r="H26" s="28">
        <f>G26+2</f>
        <v>4</v>
      </c>
      <c r="I26" s="13"/>
    </row>
    <row r="27" spans="1:13" x14ac:dyDescent="0.25">
      <c r="A27" s="3">
        <v>1</v>
      </c>
      <c r="B27" s="4" t="e">
        <f t="shared" ref="B27:B36" ca="1" si="5">pikasStopName()</f>
        <v>#NAME?</v>
      </c>
      <c r="C27" s="36" t="e">
        <f t="shared" ref="C27:C36" ca="1" si="6">pikasStopKm()</f>
        <v>#NAME?</v>
      </c>
      <c r="D27" s="36" t="e">
        <f t="shared" ref="D27:D36" ca="1" si="7">OFFSET(C27,1,0)-C27</f>
        <v>#NAME?</v>
      </c>
      <c r="E27" s="30" t="e">
        <f t="shared" ref="E27:E36" ca="1" si="8">pikasStopNum()</f>
        <v>#NAME?</v>
      </c>
      <c r="F27" s="53"/>
      <c r="G27" s="5"/>
      <c r="H27" s="21"/>
      <c r="I27" s="13"/>
    </row>
    <row r="28" spans="1:13" x14ac:dyDescent="0.25">
      <c r="A28" s="3" t="e">
        <f t="shared" ref="A28:A36" ca="1" si="9">IF(B28&lt;&gt;"",OFFSET(A28,-1,0)+1,"")</f>
        <v>#NAME?</v>
      </c>
      <c r="B28" s="4" t="e">
        <f t="shared" ca="1" si="5"/>
        <v>#NAME?</v>
      </c>
      <c r="C28" s="36" t="e">
        <f t="shared" ca="1" si="6"/>
        <v>#NAME?</v>
      </c>
      <c r="D28" s="36" t="e">
        <f t="shared" ca="1" si="7"/>
        <v>#NAME?</v>
      </c>
      <c r="E28" s="30" t="e">
        <f t="shared" ca="1" si="8"/>
        <v>#NAME?</v>
      </c>
      <c r="F28" s="53"/>
      <c r="G28" s="5"/>
      <c r="H28" s="21"/>
      <c r="I28" s="13"/>
    </row>
    <row r="29" spans="1:13" x14ac:dyDescent="0.25">
      <c r="A29" s="3" t="e">
        <f t="shared" ca="1" si="9"/>
        <v>#NAME?</v>
      </c>
      <c r="B29" s="4" t="e">
        <f t="shared" ca="1" si="5"/>
        <v>#NAME?</v>
      </c>
      <c r="C29" s="36" t="e">
        <f t="shared" ca="1" si="6"/>
        <v>#NAME?</v>
      </c>
      <c r="D29" s="36" t="e">
        <f t="shared" ca="1" si="7"/>
        <v>#NAME?</v>
      </c>
      <c r="E29" s="30" t="e">
        <f t="shared" ca="1" si="8"/>
        <v>#NAME?</v>
      </c>
      <c r="F29" s="53"/>
      <c r="G29" s="5"/>
      <c r="H29" s="21"/>
      <c r="I29" s="13"/>
    </row>
    <row r="30" spans="1:13" x14ac:dyDescent="0.25">
      <c r="A30" s="3" t="e">
        <f t="shared" ca="1" si="9"/>
        <v>#NAME?</v>
      </c>
      <c r="B30" s="4" t="e">
        <f t="shared" ca="1" si="5"/>
        <v>#NAME?</v>
      </c>
      <c r="C30" s="36" t="e">
        <f t="shared" ca="1" si="6"/>
        <v>#NAME?</v>
      </c>
      <c r="D30" s="36" t="e">
        <f t="shared" ca="1" si="7"/>
        <v>#NAME?</v>
      </c>
      <c r="E30" s="30" t="e">
        <f t="shared" ca="1" si="8"/>
        <v>#NAME?</v>
      </c>
      <c r="F30" s="53"/>
      <c r="G30" s="5"/>
      <c r="H30" s="21"/>
      <c r="I30" s="13"/>
    </row>
    <row r="31" spans="1:13" x14ac:dyDescent="0.25">
      <c r="A31" s="3" t="e">
        <f t="shared" ca="1" si="9"/>
        <v>#NAME?</v>
      </c>
      <c r="B31" s="4" t="e">
        <f t="shared" ca="1" si="5"/>
        <v>#NAME?</v>
      </c>
      <c r="C31" s="36" t="e">
        <f t="shared" ca="1" si="6"/>
        <v>#NAME?</v>
      </c>
      <c r="D31" s="36" t="e">
        <f t="shared" ca="1" si="7"/>
        <v>#NAME?</v>
      </c>
      <c r="E31" s="30" t="e">
        <f t="shared" ca="1" si="8"/>
        <v>#NAME?</v>
      </c>
      <c r="F31" s="53"/>
      <c r="G31" s="5"/>
      <c r="H31" s="21"/>
      <c r="I31" s="13"/>
    </row>
    <row r="32" spans="1:13" x14ac:dyDescent="0.25">
      <c r="A32" s="3" t="e">
        <f t="shared" ca="1" si="9"/>
        <v>#NAME?</v>
      </c>
      <c r="B32" s="4" t="e">
        <f t="shared" ca="1" si="5"/>
        <v>#NAME?</v>
      </c>
      <c r="C32" s="36" t="e">
        <f t="shared" ca="1" si="6"/>
        <v>#NAME?</v>
      </c>
      <c r="D32" s="36" t="e">
        <f t="shared" ca="1" si="7"/>
        <v>#NAME?</v>
      </c>
      <c r="E32" s="30" t="e">
        <f t="shared" ca="1" si="8"/>
        <v>#NAME?</v>
      </c>
      <c r="F32" s="53"/>
      <c r="G32" s="5"/>
      <c r="H32" s="21"/>
      <c r="I32" s="13"/>
    </row>
    <row r="33" spans="1:9" x14ac:dyDescent="0.25">
      <c r="A33" s="3" t="e">
        <f t="shared" ca="1" si="9"/>
        <v>#NAME?</v>
      </c>
      <c r="B33" s="4" t="e">
        <f t="shared" ca="1" si="5"/>
        <v>#NAME?</v>
      </c>
      <c r="C33" s="36" t="e">
        <f t="shared" ca="1" si="6"/>
        <v>#NAME?</v>
      </c>
      <c r="D33" s="36" t="e">
        <f t="shared" ca="1" si="7"/>
        <v>#NAME?</v>
      </c>
      <c r="E33" s="30" t="e">
        <f t="shared" ca="1" si="8"/>
        <v>#NAME?</v>
      </c>
      <c r="F33" s="53"/>
      <c r="G33" s="5"/>
      <c r="H33" s="21"/>
      <c r="I33" s="13"/>
    </row>
    <row r="34" spans="1:9" x14ac:dyDescent="0.25">
      <c r="A34" s="3" t="e">
        <f t="shared" ca="1" si="9"/>
        <v>#NAME?</v>
      </c>
      <c r="B34" s="4" t="e">
        <f t="shared" ca="1" si="5"/>
        <v>#NAME?</v>
      </c>
      <c r="C34" s="36" t="e">
        <f t="shared" ca="1" si="6"/>
        <v>#NAME?</v>
      </c>
      <c r="D34" s="36" t="e">
        <f t="shared" ca="1" si="7"/>
        <v>#NAME?</v>
      </c>
      <c r="E34" s="30" t="e">
        <f t="shared" ca="1" si="8"/>
        <v>#NAME?</v>
      </c>
      <c r="F34" s="53"/>
      <c r="G34" s="5"/>
      <c r="H34" s="21"/>
      <c r="I34" s="13"/>
    </row>
    <row r="35" spans="1:9" x14ac:dyDescent="0.25">
      <c r="A35" s="3" t="e">
        <f t="shared" ca="1" si="9"/>
        <v>#NAME?</v>
      </c>
      <c r="B35" s="4" t="e">
        <f t="shared" ca="1" si="5"/>
        <v>#NAME?</v>
      </c>
      <c r="C35" s="36" t="e">
        <f t="shared" ca="1" si="6"/>
        <v>#NAME?</v>
      </c>
      <c r="D35" s="36" t="e">
        <f t="shared" ca="1" si="7"/>
        <v>#NAME?</v>
      </c>
      <c r="E35" s="30" t="e">
        <f t="shared" ca="1" si="8"/>
        <v>#NAME?</v>
      </c>
      <c r="F35" s="53"/>
      <c r="G35" s="5"/>
      <c r="H35" s="21"/>
      <c r="I35" s="13"/>
    </row>
    <row r="36" spans="1:9" ht="13.8" thickBot="1" x14ac:dyDescent="0.3">
      <c r="A36" s="3" t="e">
        <f t="shared" ca="1" si="9"/>
        <v>#NAME?</v>
      </c>
      <c r="B36" s="4" t="e">
        <f t="shared" ca="1" si="5"/>
        <v>#NAME?</v>
      </c>
      <c r="C36" s="36" t="e">
        <f t="shared" ca="1" si="6"/>
        <v>#NAME?</v>
      </c>
      <c r="D36" s="36" t="e">
        <f t="shared" ca="1" si="7"/>
        <v>#NAME?</v>
      </c>
      <c r="E36" s="30" t="e">
        <f t="shared" ca="1" si="8"/>
        <v>#NAME?</v>
      </c>
      <c r="F36" s="54"/>
      <c r="G36" s="6"/>
      <c r="H36" s="22"/>
      <c r="I36" s="13"/>
    </row>
    <row r="37" spans="1:9" x14ac:dyDescent="0.25">
      <c r="A37" s="7"/>
      <c r="B37" s="8"/>
      <c r="C37" s="8"/>
      <c r="D37" s="9"/>
      <c r="E37" s="10"/>
      <c r="F37" s="11" t="s">
        <v>28</v>
      </c>
      <c r="G37" s="12" t="s">
        <v>2</v>
      </c>
      <c r="H37" s="24" t="s">
        <v>2</v>
      </c>
      <c r="I37" s="13"/>
    </row>
    <row r="38" spans="1:9" x14ac:dyDescent="0.25">
      <c r="A38" s="13"/>
      <c r="B38" s="14"/>
      <c r="C38" s="14"/>
      <c r="D38" s="15"/>
      <c r="E38" s="16"/>
      <c r="F38" s="17" t="s">
        <v>31</v>
      </c>
      <c r="G38" s="51" t="e">
        <f ca="1">pikasTripKm()</f>
        <v>#NAME?</v>
      </c>
      <c r="H38" s="52" t="e">
        <f ca="1">pikasTripKm()</f>
        <v>#NAME?</v>
      </c>
      <c r="I38" s="13"/>
    </row>
    <row r="39" spans="1:9" x14ac:dyDescent="0.25">
      <c r="A39" s="13"/>
      <c r="B39" s="14"/>
      <c r="C39" s="14"/>
      <c r="D39" s="15"/>
      <c r="E39" s="16"/>
      <c r="F39" s="17" t="s">
        <v>30</v>
      </c>
      <c r="G39" s="34" t="e">
        <f ca="1">pikasTripDuration()/(24*60)</f>
        <v>#NAME?</v>
      </c>
      <c r="H39" s="35" t="e">
        <f ca="1">pikasTripDuration()/(24*60)</f>
        <v>#NAME?</v>
      </c>
      <c r="I39" s="13"/>
    </row>
    <row r="40" spans="1:9" ht="13.8" thickBot="1" x14ac:dyDescent="0.3">
      <c r="A40" s="47"/>
      <c r="B40" s="48"/>
      <c r="C40" s="48"/>
      <c r="D40" s="49"/>
      <c r="E40" s="684" t="s">
        <v>29</v>
      </c>
      <c r="F40" s="685"/>
      <c r="G40" s="55" t="e">
        <f ca="1">G38/(24*IF(G39&gt;0,G39,1))</f>
        <v>#NAME?</v>
      </c>
      <c r="H40" s="56" t="e">
        <f ca="1">H38/(24*IF(H39&gt;0,H39,1))</f>
        <v>#NAME?</v>
      </c>
      <c r="I40" s="13"/>
    </row>
  </sheetData>
  <mergeCells count="14">
    <mergeCell ref="E40:F40"/>
    <mergeCell ref="E20:F20"/>
    <mergeCell ref="E25:E26"/>
    <mergeCell ref="F25:F26"/>
    <mergeCell ref="E5:E6"/>
    <mergeCell ref="F5:F6"/>
    <mergeCell ref="A25:A26"/>
    <mergeCell ref="B25:B26"/>
    <mergeCell ref="C25:C26"/>
    <mergeCell ref="D25:D26"/>
    <mergeCell ref="A5:A6"/>
    <mergeCell ref="B5:B6"/>
    <mergeCell ref="C5:C6"/>
    <mergeCell ref="D5:D6"/>
  </mergeCells>
  <phoneticPr fontId="0" type="noConversion"/>
  <pageMargins left="0.74803149606299213" right="0.55118110236220474" top="0.39370078740157483" bottom="0.39370078740157483" header="0" footer="0"/>
  <pageSetup fitToWidth="99" fitToHeight="2" pageOrder="overThenDown" orientation="landscape" horizontalDpi="4294967293" r:id="rId1"/>
  <headerFooter alignWithMargins="0">
    <oddHeader xml:space="preserve">&amp;L&amp;"Arial,Bold Italic"&amp;12SIA "RĪGAS SATIKSME"&amp;"Arial,Regular"&amp;8
Kleistu iela 28, Rīga, LV-1067 Reģ.Nr,40003619950
Tālr.(371)7065400,fakss(371)7065402 &amp;C&amp;"Arial,Bold"&amp;16
Autobusu kustības saraksts </oddHeader>
  </headerFooter>
  <rowBreaks count="1" manualBreakCount="1">
    <brk id="2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rgb="FFFFFF00"/>
  </sheetPr>
  <dimension ref="A1:X75"/>
  <sheetViews>
    <sheetView topLeftCell="A22" zoomScaleNormal="100" workbookViewId="0">
      <selection activeCell="G44" sqref="G44"/>
    </sheetView>
  </sheetViews>
  <sheetFormatPr defaultColWidth="8.88671875" defaultRowHeight="14.4" x14ac:dyDescent="0.3"/>
  <cols>
    <col min="1" max="1" width="3.44140625" style="57" customWidth="1"/>
    <col min="2" max="2" width="29.88671875" style="57" customWidth="1"/>
    <col min="3" max="3" width="8.109375" style="57" customWidth="1"/>
    <col min="4" max="4" width="8.6640625" style="57" customWidth="1"/>
    <col min="5" max="5" width="8.109375" style="57" customWidth="1"/>
    <col min="6" max="6" width="10" style="57" customWidth="1"/>
    <col min="7" max="10" width="6.6640625" style="57" customWidth="1"/>
    <col min="11" max="15" width="6.5546875" style="57" customWidth="1"/>
    <col min="16" max="16384" width="8.88671875" style="57"/>
  </cols>
  <sheetData>
    <row r="1" spans="1:13" x14ac:dyDescent="0.3">
      <c r="A1" s="57" t="s">
        <v>326</v>
      </c>
    </row>
    <row r="2" spans="1:13" x14ac:dyDescent="0.3">
      <c r="A2" s="57" t="s">
        <v>327</v>
      </c>
    </row>
    <row r="4" spans="1:13" x14ac:dyDescent="0.3">
      <c r="A4" s="57" t="s">
        <v>337</v>
      </c>
      <c r="F4" s="58" t="s">
        <v>328</v>
      </c>
    </row>
    <row r="5" spans="1:13" x14ac:dyDescent="0.3">
      <c r="A5" s="57" t="s">
        <v>32</v>
      </c>
      <c r="F5" s="58" t="s">
        <v>329</v>
      </c>
    </row>
    <row r="6" spans="1:13" x14ac:dyDescent="0.3">
      <c r="A6" s="57" t="s">
        <v>46</v>
      </c>
      <c r="F6" s="58" t="s">
        <v>330</v>
      </c>
    </row>
    <row r="7" spans="1:13" x14ac:dyDescent="0.3">
      <c r="A7" s="57" t="s">
        <v>47</v>
      </c>
      <c r="F7" s="58" t="s">
        <v>331</v>
      </c>
    </row>
    <row r="8" spans="1:13" s="59" customFormat="1" x14ac:dyDescent="0.3">
      <c r="C8" s="60"/>
      <c r="G8" s="61"/>
      <c r="M8" s="62"/>
    </row>
    <row r="9" spans="1:13" s="59" customFormat="1" x14ac:dyDescent="0.3">
      <c r="A9" s="636" t="s">
        <v>33</v>
      </c>
      <c r="B9" s="636"/>
      <c r="C9" s="636"/>
      <c r="D9" s="636"/>
      <c r="E9" s="636"/>
      <c r="F9" s="63" t="s">
        <v>135</v>
      </c>
      <c r="G9" s="64"/>
      <c r="H9" s="65"/>
      <c r="L9" s="66"/>
    </row>
    <row r="10" spans="1:13" s="59" customFormat="1" x14ac:dyDescent="0.3">
      <c r="A10" s="637" t="s">
        <v>136</v>
      </c>
      <c r="B10" s="637"/>
      <c r="C10" s="637"/>
      <c r="D10" s="637"/>
      <c r="E10" s="637"/>
      <c r="F10" s="637"/>
      <c r="G10" s="67"/>
      <c r="H10" s="67"/>
      <c r="I10" s="67"/>
      <c r="J10" s="67"/>
      <c r="K10" s="67"/>
      <c r="L10" s="67"/>
    </row>
    <row r="11" spans="1:13" s="59" customFormat="1" ht="10.5" customHeight="1" x14ac:dyDescent="0.3">
      <c r="C11" s="68"/>
      <c r="D11" s="68"/>
      <c r="E11" s="68"/>
      <c r="F11" s="68"/>
      <c r="G11" s="67"/>
      <c r="H11" s="67"/>
      <c r="I11" s="67"/>
      <c r="J11" s="67"/>
      <c r="K11" s="67"/>
      <c r="L11" s="67"/>
    </row>
    <row r="12" spans="1:13" s="59" customFormat="1" x14ac:dyDescent="0.3">
      <c r="A12" s="59" t="s">
        <v>34</v>
      </c>
      <c r="C12" s="638" t="s">
        <v>376</v>
      </c>
      <c r="D12" s="638"/>
      <c r="E12" s="68"/>
      <c r="F12" s="68"/>
      <c r="G12" s="67"/>
      <c r="H12" s="67"/>
      <c r="I12" s="67"/>
      <c r="J12" s="67"/>
      <c r="K12" s="67"/>
      <c r="L12" s="67"/>
    </row>
    <row r="13" spans="1:13" s="59" customFormat="1" x14ac:dyDescent="0.3">
      <c r="A13" s="69" t="s">
        <v>35</v>
      </c>
      <c r="C13" s="637" t="s">
        <v>325</v>
      </c>
      <c r="D13" s="637"/>
      <c r="E13" s="68"/>
      <c r="F13" s="68"/>
      <c r="G13" s="67"/>
      <c r="H13" s="67"/>
      <c r="I13" s="67"/>
      <c r="J13" s="67"/>
      <c r="K13" s="67"/>
      <c r="L13" s="67"/>
    </row>
    <row r="14" spans="1:13" ht="12.75" customHeight="1" thickBot="1" x14ac:dyDescent="0.35">
      <c r="D14" s="59"/>
      <c r="E14" s="59"/>
      <c r="G14" s="324" t="s">
        <v>378</v>
      </c>
      <c r="H14" s="324" t="s">
        <v>377</v>
      </c>
      <c r="I14" s="324" t="s">
        <v>377</v>
      </c>
      <c r="J14" s="71"/>
      <c r="K14" s="71"/>
    </row>
    <row r="15" spans="1:13" ht="14.4" customHeight="1" x14ac:dyDescent="0.3">
      <c r="A15" s="628" t="s">
        <v>0</v>
      </c>
      <c r="B15" s="631" t="s">
        <v>36</v>
      </c>
      <c r="C15" s="631" t="s">
        <v>37</v>
      </c>
      <c r="D15" s="631" t="s">
        <v>38</v>
      </c>
      <c r="E15" s="631" t="s">
        <v>39</v>
      </c>
      <c r="F15" s="631" t="s">
        <v>40</v>
      </c>
      <c r="G15" s="568" t="s">
        <v>41</v>
      </c>
      <c r="H15" s="577" t="s">
        <v>41</v>
      </c>
      <c r="I15" s="559" t="s">
        <v>41</v>
      </c>
      <c r="J15" s="113"/>
      <c r="K15" s="102"/>
      <c r="L15" s="102"/>
    </row>
    <row r="16" spans="1:13" x14ac:dyDescent="0.3">
      <c r="A16" s="629"/>
      <c r="B16" s="632"/>
      <c r="C16" s="632"/>
      <c r="D16" s="632"/>
      <c r="E16" s="632"/>
      <c r="F16" s="632"/>
      <c r="G16" s="569" t="s">
        <v>1</v>
      </c>
      <c r="H16" s="578" t="s">
        <v>1</v>
      </c>
      <c r="I16" s="560">
        <v>3</v>
      </c>
      <c r="J16" s="113"/>
      <c r="K16" s="102"/>
      <c r="L16" s="102"/>
    </row>
    <row r="17" spans="1:19" ht="15" customHeight="1" thickBot="1" x14ac:dyDescent="0.35">
      <c r="A17" s="630"/>
      <c r="B17" s="633"/>
      <c r="C17" s="633"/>
      <c r="D17" s="633"/>
      <c r="E17" s="633"/>
      <c r="F17" s="633"/>
      <c r="G17" s="570" t="s">
        <v>137</v>
      </c>
      <c r="H17" s="579" t="s">
        <v>137</v>
      </c>
      <c r="I17" s="561" t="s">
        <v>137</v>
      </c>
      <c r="J17" s="113"/>
      <c r="K17" s="102"/>
    </row>
    <row r="18" spans="1:19" x14ac:dyDescent="0.3">
      <c r="A18" s="366">
        <v>1</v>
      </c>
      <c r="B18" s="367" t="s">
        <v>56</v>
      </c>
      <c r="C18" s="368">
        <v>0</v>
      </c>
      <c r="D18" s="368">
        <v>3.996999979019165</v>
      </c>
      <c r="E18" s="369" t="s">
        <v>57</v>
      </c>
      <c r="F18" s="384">
        <v>3.472222222222222E-3</v>
      </c>
      <c r="G18" s="571">
        <v>0.53125</v>
      </c>
      <c r="H18" s="580">
        <v>0.59065972222222218</v>
      </c>
      <c r="I18" s="562">
        <v>0.66704861111111113</v>
      </c>
      <c r="J18" s="113"/>
      <c r="K18" s="461"/>
      <c r="L18" s="76"/>
    </row>
    <row r="19" spans="1:19" x14ac:dyDescent="0.3">
      <c r="A19" s="370">
        <v>2</v>
      </c>
      <c r="B19" s="367" t="s">
        <v>339</v>
      </c>
      <c r="C19" s="371">
        <v>3.996999979019165</v>
      </c>
      <c r="D19" s="368">
        <v>0.1959998607635498</v>
      </c>
      <c r="E19" s="372">
        <v>6741</v>
      </c>
      <c r="F19" s="385">
        <v>0</v>
      </c>
      <c r="G19" s="572">
        <v>0.53488786429981061</v>
      </c>
      <c r="H19" s="581">
        <v>0.59429758652203279</v>
      </c>
      <c r="I19" s="563"/>
      <c r="J19" s="113"/>
      <c r="K19" s="587"/>
    </row>
    <row r="20" spans="1:19" x14ac:dyDescent="0.3">
      <c r="A20" s="370">
        <v>3</v>
      </c>
      <c r="B20" s="367" t="s">
        <v>338</v>
      </c>
      <c r="C20" s="371">
        <v>4.1929998397827148</v>
      </c>
      <c r="D20" s="368">
        <v>1.2360000610351563</v>
      </c>
      <c r="E20" s="372" t="s">
        <v>138</v>
      </c>
      <c r="F20" s="385">
        <v>6.9444444444444447E-4</v>
      </c>
      <c r="G20" s="572">
        <v>0.5349994307814101</v>
      </c>
      <c r="H20" s="581">
        <v>0.59440915300363228</v>
      </c>
      <c r="I20" s="563"/>
      <c r="J20" s="113"/>
      <c r="K20" s="587"/>
    </row>
    <row r="21" spans="1:19" s="322" customFormat="1" x14ac:dyDescent="0.3">
      <c r="A21" s="370">
        <v>4</v>
      </c>
      <c r="B21" s="367" t="s">
        <v>181</v>
      </c>
      <c r="C21" s="371">
        <v>5.4289999008178711</v>
      </c>
      <c r="D21" s="368">
        <v>2.0950002670288086</v>
      </c>
      <c r="E21" s="372" t="s">
        <v>139</v>
      </c>
      <c r="F21" s="385">
        <v>2.0833333333333333E-3</v>
      </c>
      <c r="G21" s="572">
        <v>0.53571033653905442</v>
      </c>
      <c r="H21" s="581">
        <v>0.5951200587612766</v>
      </c>
      <c r="I21" s="563"/>
      <c r="J21" s="335"/>
      <c r="K21" s="587"/>
    </row>
    <row r="22" spans="1:19" s="322" customFormat="1" x14ac:dyDescent="0.3">
      <c r="A22" s="370">
        <v>5</v>
      </c>
      <c r="B22" s="367" t="s">
        <v>140</v>
      </c>
      <c r="C22" s="371">
        <v>7.5240001678466797</v>
      </c>
      <c r="D22" s="368">
        <v>0.36399984359741211</v>
      </c>
      <c r="E22" s="372" t="s">
        <v>141</v>
      </c>
      <c r="F22" s="385">
        <v>6.9444444444444447E-4</v>
      </c>
      <c r="G22" s="572">
        <v>0.53779112865021494</v>
      </c>
      <c r="H22" s="581">
        <v>0.59720085087243713</v>
      </c>
      <c r="I22" s="563">
        <v>0.66935362865021497</v>
      </c>
      <c r="J22" s="335"/>
      <c r="K22" s="587"/>
    </row>
    <row r="23" spans="1:19" s="322" customFormat="1" x14ac:dyDescent="0.3">
      <c r="A23" s="370">
        <v>6</v>
      </c>
      <c r="B23" s="367" t="s">
        <v>142</v>
      </c>
      <c r="C23" s="371">
        <v>7.8880000114440918</v>
      </c>
      <c r="D23" s="368">
        <v>0.74399995803833008</v>
      </c>
      <c r="E23" s="372" t="s">
        <v>143</v>
      </c>
      <c r="F23" s="385">
        <v>6.9444444444444447E-4</v>
      </c>
      <c r="G23" s="572">
        <v>0.53819006058125718</v>
      </c>
      <c r="H23" s="581">
        <v>0.59759978280347936</v>
      </c>
      <c r="I23" s="563">
        <v>0.66975256058125698</v>
      </c>
      <c r="J23" s="335"/>
      <c r="K23" s="587"/>
    </row>
    <row r="24" spans="1:19" x14ac:dyDescent="0.3">
      <c r="A24" s="370">
        <v>7</v>
      </c>
      <c r="B24" s="367" t="s">
        <v>144</v>
      </c>
      <c r="C24" s="371">
        <v>8.6319999694824219</v>
      </c>
      <c r="D24" s="368">
        <v>0.89000034332275391</v>
      </c>
      <c r="E24" s="372" t="s">
        <v>145</v>
      </c>
      <c r="F24" s="385">
        <v>1.3888888888888889E-3</v>
      </c>
      <c r="G24" s="572">
        <v>0.53902013108417035</v>
      </c>
      <c r="H24" s="581">
        <v>0.59842985330639253</v>
      </c>
      <c r="I24" s="563">
        <v>0.67058263108417038</v>
      </c>
      <c r="J24" s="113"/>
      <c r="K24" s="587"/>
    </row>
    <row r="25" spans="1:19" x14ac:dyDescent="0.3">
      <c r="A25" s="370">
        <v>8</v>
      </c>
      <c r="B25" s="367" t="s">
        <v>146</v>
      </c>
      <c r="C25" s="371">
        <v>9.5220003128051758</v>
      </c>
      <c r="D25" s="368">
        <v>1.9279994964599609</v>
      </c>
      <c r="E25" s="372" t="s">
        <v>147</v>
      </c>
      <c r="F25" s="385">
        <v>2.0833333333333333E-3</v>
      </c>
      <c r="G25" s="572">
        <v>0.54031486743270907</v>
      </c>
      <c r="H25" s="581">
        <v>0.59972458965493125</v>
      </c>
      <c r="I25" s="563">
        <v>0.67187736743270898</v>
      </c>
      <c r="J25" s="113"/>
      <c r="K25" s="587"/>
    </row>
    <row r="26" spans="1:19" x14ac:dyDescent="0.3">
      <c r="A26" s="370">
        <v>9</v>
      </c>
      <c r="B26" s="367" t="s">
        <v>321</v>
      </c>
      <c r="C26" s="371">
        <v>11.449999809265137</v>
      </c>
      <c r="D26" s="368">
        <v>4.5380001068115234</v>
      </c>
      <c r="E26" s="372" t="s">
        <v>340</v>
      </c>
      <c r="F26" s="385">
        <v>4.8611111111111112E-3</v>
      </c>
      <c r="G26" s="572">
        <v>0.54249887866816326</v>
      </c>
      <c r="H26" s="581">
        <v>0.60190860089038545</v>
      </c>
      <c r="I26" s="563">
        <v>0.67406137866816318</v>
      </c>
      <c r="J26" s="113"/>
      <c r="K26" s="587"/>
      <c r="S26" s="362"/>
    </row>
    <row r="27" spans="1:19" x14ac:dyDescent="0.3">
      <c r="A27" s="370">
        <v>10</v>
      </c>
      <c r="B27" s="367" t="s">
        <v>310</v>
      </c>
      <c r="C27" s="371">
        <v>15.98799991607666</v>
      </c>
      <c r="D27" s="368">
        <v>2.8660001754760742</v>
      </c>
      <c r="E27" s="372" t="s">
        <v>148</v>
      </c>
      <c r="F27" s="385">
        <v>2.0833333333333333E-3</v>
      </c>
      <c r="G27" s="572">
        <v>0.54704973218077013</v>
      </c>
      <c r="H27" s="581">
        <v>0.60645945440299232</v>
      </c>
      <c r="I27" s="563">
        <v>0.67861223218077005</v>
      </c>
      <c r="J27" s="113"/>
      <c r="K27" s="587"/>
    </row>
    <row r="28" spans="1:19" x14ac:dyDescent="0.3">
      <c r="A28" s="370">
        <v>11</v>
      </c>
      <c r="B28" s="367" t="s">
        <v>311</v>
      </c>
      <c r="C28" s="371">
        <v>18.854000091552734</v>
      </c>
      <c r="D28" s="368">
        <v>2.8680000305175781</v>
      </c>
      <c r="E28" s="372" t="s">
        <v>149</v>
      </c>
      <c r="F28" s="385">
        <v>2.0833333333333333E-3</v>
      </c>
      <c r="G28" s="572">
        <v>0.54937419023586798</v>
      </c>
      <c r="H28" s="581">
        <v>0.60878391245809016</v>
      </c>
      <c r="I28" s="563">
        <v>0.680936690235868</v>
      </c>
      <c r="J28" s="113"/>
      <c r="K28" s="587"/>
    </row>
    <row r="29" spans="1:19" x14ac:dyDescent="0.3">
      <c r="A29" s="370">
        <v>12</v>
      </c>
      <c r="B29" s="367" t="s">
        <v>310</v>
      </c>
      <c r="C29" s="371">
        <v>21.722000122070313</v>
      </c>
      <c r="D29" s="368">
        <v>7.0240001678466797</v>
      </c>
      <c r="E29" s="372" t="s">
        <v>150</v>
      </c>
      <c r="F29" s="385">
        <v>6.2499999999999995E-3</v>
      </c>
      <c r="G29" s="572">
        <v>0.55166786670706836</v>
      </c>
      <c r="H29" s="581">
        <v>0.61107758892929054</v>
      </c>
      <c r="I29" s="563">
        <v>0.68323036670706827</v>
      </c>
      <c r="J29" s="113"/>
      <c r="K29" s="587"/>
    </row>
    <row r="30" spans="1:19" x14ac:dyDescent="0.3">
      <c r="A30" s="370">
        <v>13</v>
      </c>
      <c r="B30" s="367" t="s">
        <v>153</v>
      </c>
      <c r="C30" s="371">
        <v>28.746000289916992</v>
      </c>
      <c r="D30" s="368">
        <v>0.6790008544921875</v>
      </c>
      <c r="E30" s="372" t="s">
        <v>154</v>
      </c>
      <c r="F30" s="385">
        <v>6.9444444444444447E-4</v>
      </c>
      <c r="G30" s="572">
        <v>0.55742916666590092</v>
      </c>
      <c r="H30" s="581">
        <v>0.6168388888881231</v>
      </c>
      <c r="I30" s="563">
        <v>0.68899166666590084</v>
      </c>
      <c r="J30" s="113"/>
      <c r="K30" s="587"/>
    </row>
    <row r="31" spans="1:19" x14ac:dyDescent="0.3">
      <c r="A31" s="370">
        <v>14</v>
      </c>
      <c r="B31" s="367" t="s">
        <v>155</v>
      </c>
      <c r="C31" s="371">
        <v>29.42500114440918</v>
      </c>
      <c r="D31" s="368">
        <v>0.84099960327148438</v>
      </c>
      <c r="E31" s="372" t="s">
        <v>156</v>
      </c>
      <c r="F31" s="385">
        <v>6.9444444444444447E-4</v>
      </c>
      <c r="G31" s="572">
        <v>0.55805317147767552</v>
      </c>
      <c r="H31" s="581">
        <v>0.61746289369989771</v>
      </c>
      <c r="I31" s="563">
        <v>0.68961567147767555</v>
      </c>
      <c r="J31" s="113"/>
      <c r="K31" s="587"/>
    </row>
    <row r="32" spans="1:19" ht="15" thickBot="1" x14ac:dyDescent="0.35">
      <c r="A32" s="370">
        <v>15</v>
      </c>
      <c r="B32" s="367" t="s">
        <v>157</v>
      </c>
      <c r="C32" s="371">
        <v>30.266000747680664</v>
      </c>
      <c r="D32" s="368">
        <v>-30.266000747680664</v>
      </c>
      <c r="E32" s="372" t="s">
        <v>158</v>
      </c>
      <c r="F32" s="372" t="s">
        <v>347</v>
      </c>
      <c r="G32" s="572">
        <v>0.55888780944778538</v>
      </c>
      <c r="H32" s="581">
        <v>0.61829753167000756</v>
      </c>
      <c r="I32" s="563">
        <v>0.6904503094477854</v>
      </c>
      <c r="J32" s="113"/>
      <c r="K32" s="587"/>
    </row>
    <row r="33" spans="1:24" s="59" customFormat="1" x14ac:dyDescent="0.3">
      <c r="A33" s="373"/>
      <c r="B33" s="374"/>
      <c r="C33" s="374"/>
      <c r="D33" s="375"/>
      <c r="E33" s="376"/>
      <c r="F33" s="377" t="s">
        <v>42</v>
      </c>
      <c r="G33" s="573" t="s">
        <v>159</v>
      </c>
      <c r="H33" s="582" t="s">
        <v>159</v>
      </c>
      <c r="I33" s="564" t="s">
        <v>159</v>
      </c>
      <c r="J33" s="113"/>
      <c r="K33" s="102"/>
      <c r="L33" s="102"/>
    </row>
    <row r="34" spans="1:24" ht="12.75" customHeight="1" x14ac:dyDescent="0.3">
      <c r="A34" s="365"/>
      <c r="B34" s="364"/>
      <c r="C34" s="364"/>
      <c r="D34" s="378"/>
      <c r="E34" s="379"/>
      <c r="F34" s="380" t="s">
        <v>43</v>
      </c>
      <c r="G34" s="574">
        <v>30.266000747680664</v>
      </c>
      <c r="H34" s="583">
        <v>30.266000747680664</v>
      </c>
      <c r="I34" s="565">
        <v>24.5</v>
      </c>
      <c r="J34" s="113"/>
      <c r="K34" s="102"/>
      <c r="L34" s="102"/>
    </row>
    <row r="35" spans="1:24" ht="14.4" customHeight="1" x14ac:dyDescent="0.3">
      <c r="A35" s="365"/>
      <c r="B35" s="364"/>
      <c r="C35" s="364"/>
      <c r="D35" s="378"/>
      <c r="E35" s="379"/>
      <c r="F35" s="380" t="s">
        <v>44</v>
      </c>
      <c r="G35" s="575">
        <v>2.7638888359069823E-2</v>
      </c>
      <c r="H35" s="584">
        <v>2.7638888359069823E-2</v>
      </c>
      <c r="I35" s="566">
        <v>2.361111111111111E-2</v>
      </c>
      <c r="J35" s="113"/>
      <c r="K35" s="102"/>
      <c r="L35" s="102"/>
    </row>
    <row r="36" spans="1:24" ht="15" thickBot="1" x14ac:dyDescent="0.35">
      <c r="A36" s="381"/>
      <c r="B36" s="382"/>
      <c r="C36" s="382"/>
      <c r="D36" s="383"/>
      <c r="E36" s="639" t="s">
        <v>45</v>
      </c>
      <c r="F36" s="640"/>
      <c r="G36" s="576">
        <v>45.627137680190543</v>
      </c>
      <c r="H36" s="585">
        <v>45.627137680190543</v>
      </c>
      <c r="I36" s="567">
        <v>43.235294117647058</v>
      </c>
      <c r="J36" s="113"/>
      <c r="K36" s="102"/>
      <c r="L36" s="102"/>
    </row>
    <row r="37" spans="1:24" ht="15" customHeight="1" x14ac:dyDescent="0.3">
      <c r="A37" s="121"/>
      <c r="B37" s="121"/>
      <c r="C37" s="129"/>
      <c r="D37" s="121"/>
      <c r="E37" s="121"/>
      <c r="F37" s="121"/>
      <c r="G37" s="130"/>
      <c r="H37" s="121"/>
      <c r="I37" s="104"/>
      <c r="J37" s="104"/>
      <c r="K37" s="104"/>
      <c r="L37" s="104"/>
      <c r="M37" s="106"/>
    </row>
    <row r="38" spans="1:24" x14ac:dyDescent="0.3">
      <c r="A38" s="104"/>
      <c r="B38" s="104"/>
      <c r="C38" s="131"/>
      <c r="D38" s="108"/>
      <c r="E38" s="109"/>
      <c r="F38" s="107" t="s">
        <v>135</v>
      </c>
      <c r="G38" s="108"/>
      <c r="H38" s="109"/>
      <c r="I38" s="104"/>
      <c r="J38" s="104"/>
      <c r="K38" s="104"/>
      <c r="L38" s="110"/>
      <c r="M38" s="104"/>
      <c r="W38" s="76"/>
      <c r="X38" s="77"/>
    </row>
    <row r="39" spans="1:24" x14ac:dyDescent="0.3">
      <c r="A39" s="637" t="s">
        <v>342</v>
      </c>
      <c r="B39" s="637"/>
      <c r="C39" s="637"/>
      <c r="D39" s="637"/>
      <c r="E39" s="637"/>
      <c r="F39" s="637"/>
      <c r="G39" s="111"/>
      <c r="H39" s="360"/>
      <c r="I39" s="111"/>
      <c r="J39" s="111"/>
      <c r="K39" s="111"/>
      <c r="L39" s="111"/>
      <c r="M39" s="104"/>
      <c r="X39" s="77"/>
    </row>
    <row r="40" spans="1:24" ht="15" thickBot="1" x14ac:dyDescent="0.35">
      <c r="A40" s="102"/>
      <c r="B40" s="102"/>
      <c r="C40" s="102"/>
      <c r="D40" s="104"/>
      <c r="E40" s="104"/>
      <c r="F40" s="102"/>
      <c r="G40" s="104" t="s">
        <v>378</v>
      </c>
      <c r="H40" s="104" t="s">
        <v>377</v>
      </c>
      <c r="I40" s="104" t="s">
        <v>377</v>
      </c>
      <c r="J40" s="105"/>
      <c r="K40" s="112"/>
      <c r="L40" s="112"/>
      <c r="M40" s="102"/>
      <c r="X40" s="77"/>
    </row>
    <row r="41" spans="1:24" x14ac:dyDescent="0.3">
      <c r="A41" s="641" t="s">
        <v>0</v>
      </c>
      <c r="B41" s="643" t="s">
        <v>36</v>
      </c>
      <c r="C41" s="643" t="s">
        <v>37</v>
      </c>
      <c r="D41" s="631" t="s">
        <v>38</v>
      </c>
      <c r="E41" s="643" t="s">
        <v>39</v>
      </c>
      <c r="F41" s="643" t="s">
        <v>40</v>
      </c>
      <c r="G41" s="530" t="s">
        <v>41</v>
      </c>
      <c r="H41" s="559" t="s">
        <v>41</v>
      </c>
      <c r="I41" s="559" t="s">
        <v>41</v>
      </c>
      <c r="J41" s="113"/>
      <c r="K41" s="102"/>
      <c r="W41" s="77"/>
    </row>
    <row r="42" spans="1:24" x14ac:dyDescent="0.3">
      <c r="A42" s="629"/>
      <c r="B42" s="632"/>
      <c r="C42" s="632"/>
      <c r="D42" s="632"/>
      <c r="E42" s="632"/>
      <c r="F42" s="632"/>
      <c r="G42" s="531">
        <v>4</v>
      </c>
      <c r="H42" s="560">
        <v>4</v>
      </c>
      <c r="I42" s="560">
        <v>8</v>
      </c>
      <c r="J42" s="113"/>
      <c r="K42" s="102"/>
      <c r="W42" s="77"/>
    </row>
    <row r="43" spans="1:24" ht="15" thickBot="1" x14ac:dyDescent="0.35">
      <c r="A43" s="642"/>
      <c r="B43" s="644"/>
      <c r="C43" s="644"/>
      <c r="D43" s="633"/>
      <c r="E43" s="644"/>
      <c r="F43" s="644"/>
      <c r="G43" s="570" t="s">
        <v>348</v>
      </c>
      <c r="H43" s="579" t="s">
        <v>348</v>
      </c>
      <c r="I43" s="561" t="s">
        <v>348</v>
      </c>
      <c r="J43" s="113"/>
      <c r="K43" s="102"/>
      <c r="W43" s="77"/>
    </row>
    <row r="44" spans="1:24" x14ac:dyDescent="0.3">
      <c r="A44" s="114">
        <v>1</v>
      </c>
      <c r="B44" s="115" t="s">
        <v>157</v>
      </c>
      <c r="C44" s="116">
        <v>0</v>
      </c>
      <c r="D44" s="116">
        <v>0.31999999284744263</v>
      </c>
      <c r="E44" s="117" t="s">
        <v>158</v>
      </c>
      <c r="F44" s="134">
        <v>6.9444444444444447E-4</v>
      </c>
      <c r="G44" s="571">
        <v>0.5</v>
      </c>
      <c r="H44" s="580">
        <v>0.61843749999999997</v>
      </c>
      <c r="I44" s="562">
        <v>0.69482638888888881</v>
      </c>
      <c r="J44" s="113"/>
      <c r="K44" s="461"/>
      <c r="L44" s="77"/>
      <c r="W44" s="77"/>
    </row>
    <row r="45" spans="1:24" x14ac:dyDescent="0.3">
      <c r="A45" s="336">
        <v>2</v>
      </c>
      <c r="B45" s="115" t="s">
        <v>343</v>
      </c>
      <c r="C45" s="118">
        <v>0.31999999284744263</v>
      </c>
      <c r="D45" s="116">
        <v>0.31499999761581421</v>
      </c>
      <c r="E45" s="119" t="s">
        <v>160</v>
      </c>
      <c r="F45" s="135">
        <v>0</v>
      </c>
      <c r="G45" s="572">
        <v>0.50046659634152302</v>
      </c>
      <c r="H45" s="581">
        <v>0.61890409634152277</v>
      </c>
      <c r="I45" s="563">
        <v>0.69529298523041183</v>
      </c>
      <c r="J45" s="113"/>
      <c r="K45" s="587"/>
      <c r="W45" s="77"/>
    </row>
    <row r="46" spans="1:24" x14ac:dyDescent="0.3">
      <c r="A46" s="336">
        <v>3</v>
      </c>
      <c r="B46" s="115" t="s">
        <v>344</v>
      </c>
      <c r="C46" s="118">
        <v>0.63499999046325684</v>
      </c>
      <c r="D46" s="116">
        <v>2.9110000133514404</v>
      </c>
      <c r="E46" s="119" t="s">
        <v>161</v>
      </c>
      <c r="F46" s="135">
        <v>3.472222222222222E-3</v>
      </c>
      <c r="G46" s="572">
        <v>0.50088688945583415</v>
      </c>
      <c r="H46" s="581">
        <v>0.61932438945583401</v>
      </c>
      <c r="I46" s="563">
        <v>0.69571327834472296</v>
      </c>
      <c r="J46" s="113"/>
      <c r="K46" s="587"/>
      <c r="W46" s="77"/>
    </row>
    <row r="47" spans="1:24" x14ac:dyDescent="0.3">
      <c r="A47" s="336">
        <v>4</v>
      </c>
      <c r="B47" s="115" t="s">
        <v>345</v>
      </c>
      <c r="C47" s="118">
        <v>3.5460000038146973</v>
      </c>
      <c r="D47" s="116">
        <v>1.9060001373291016</v>
      </c>
      <c r="E47" s="119">
        <v>6011</v>
      </c>
      <c r="F47" s="135">
        <v>2.0833333333333333E-3</v>
      </c>
      <c r="G47" s="572">
        <v>0.5040972222222222</v>
      </c>
      <c r="H47" s="581">
        <v>0.62253472222222217</v>
      </c>
      <c r="I47" s="563">
        <v>0.69892361111111101</v>
      </c>
      <c r="J47" s="113"/>
      <c r="K47" s="587"/>
      <c r="W47" s="77"/>
    </row>
    <row r="48" spans="1:24" x14ac:dyDescent="0.3">
      <c r="A48" s="336">
        <v>5</v>
      </c>
      <c r="B48" s="115" t="s">
        <v>346</v>
      </c>
      <c r="C48" s="118">
        <v>5.4520001411437988</v>
      </c>
      <c r="D48" s="116">
        <v>1.0580000877380371</v>
      </c>
      <c r="E48" s="119" t="s">
        <v>162</v>
      </c>
      <c r="F48" s="135">
        <v>1.3888888888888889E-3</v>
      </c>
      <c r="G48" s="572">
        <v>0.50599238351187714</v>
      </c>
      <c r="H48" s="581">
        <v>0.62442988351187712</v>
      </c>
      <c r="I48" s="563">
        <v>0.70081877240076595</v>
      </c>
      <c r="J48" s="113"/>
      <c r="K48" s="587"/>
      <c r="W48" s="77"/>
    </row>
    <row r="49" spans="1:23" x14ac:dyDescent="0.3">
      <c r="A49" s="336">
        <v>6</v>
      </c>
      <c r="B49" s="115" t="s">
        <v>344</v>
      </c>
      <c r="C49" s="118">
        <v>6.5100002288818359</v>
      </c>
      <c r="D49" s="116">
        <v>0.35899972915649414</v>
      </c>
      <c r="E49" s="119" t="s">
        <v>163</v>
      </c>
      <c r="F49" s="135">
        <v>0</v>
      </c>
      <c r="G49" s="572">
        <v>0.50741987180888137</v>
      </c>
      <c r="H49" s="581">
        <v>0.62585737180888135</v>
      </c>
      <c r="I49" s="563">
        <v>0.70224626069777019</v>
      </c>
      <c r="J49" s="113"/>
      <c r="K49" s="587"/>
      <c r="W49" s="77"/>
    </row>
    <row r="50" spans="1:23" x14ac:dyDescent="0.3">
      <c r="A50" s="336">
        <v>7</v>
      </c>
      <c r="B50" s="115" t="s">
        <v>343</v>
      </c>
      <c r="C50" s="118">
        <v>6.8689999580383301</v>
      </c>
      <c r="D50" s="116">
        <v>0.43499994277954102</v>
      </c>
      <c r="E50" s="119" t="s">
        <v>164</v>
      </c>
      <c r="F50" s="135">
        <v>6.9444444444444447E-4</v>
      </c>
      <c r="G50" s="572">
        <v>0.50791035352966729</v>
      </c>
      <c r="H50" s="581">
        <v>0.62634785352966726</v>
      </c>
      <c r="I50" s="563">
        <v>0.7027367424185561</v>
      </c>
      <c r="J50" s="113"/>
      <c r="K50" s="587"/>
      <c r="W50" s="77"/>
    </row>
    <row r="51" spans="1:23" x14ac:dyDescent="0.3">
      <c r="A51" s="336">
        <v>8</v>
      </c>
      <c r="B51" s="115" t="s">
        <v>165</v>
      </c>
      <c r="C51" s="118">
        <v>7.3039999008178711</v>
      </c>
      <c r="D51" s="116">
        <v>0.47800016403198242</v>
      </c>
      <c r="E51" s="119" t="s">
        <v>166</v>
      </c>
      <c r="F51" s="135">
        <v>6.9444444444444447E-4</v>
      </c>
      <c r="G51" s="572">
        <v>0.5084710961047324</v>
      </c>
      <c r="H51" s="581">
        <v>0.62690859610473237</v>
      </c>
      <c r="I51" s="563">
        <v>0.70329748499362121</v>
      </c>
      <c r="J51" s="113"/>
      <c r="K51" s="587"/>
      <c r="W51" s="77"/>
    </row>
    <row r="52" spans="1:23" x14ac:dyDescent="0.3">
      <c r="A52" s="336">
        <v>9</v>
      </c>
      <c r="B52" s="115" t="s">
        <v>167</v>
      </c>
      <c r="C52" s="118">
        <v>7.7820000648498535</v>
      </c>
      <c r="D52" s="116">
        <v>1.1889996528625488</v>
      </c>
      <c r="E52" s="119" t="s">
        <v>168</v>
      </c>
      <c r="F52" s="135">
        <v>6.9444444444444447E-4</v>
      </c>
      <c r="G52" s="572">
        <v>0.50904538935249144</v>
      </c>
      <c r="H52" s="581">
        <v>0.62748288935249152</v>
      </c>
      <c r="I52" s="563">
        <v>0.70387177824138025</v>
      </c>
      <c r="J52" s="113"/>
      <c r="K52" s="587"/>
      <c r="W52" s="77"/>
    </row>
    <row r="53" spans="1:23" x14ac:dyDescent="0.3">
      <c r="A53" s="336">
        <v>10</v>
      </c>
      <c r="B53" s="115" t="s">
        <v>169</v>
      </c>
      <c r="C53" s="118">
        <v>8.9709997177124023</v>
      </c>
      <c r="D53" s="116">
        <v>6.9960002899169922</v>
      </c>
      <c r="E53" s="119" t="s">
        <v>170</v>
      </c>
      <c r="F53" s="135">
        <v>6.9444444444444447E-4</v>
      </c>
      <c r="G53" s="572">
        <v>0.50986111111111121</v>
      </c>
      <c r="H53" s="581">
        <v>0.62829861111111107</v>
      </c>
      <c r="I53" s="563">
        <v>0.70468750000000002</v>
      </c>
      <c r="J53" s="113"/>
      <c r="K53" s="587"/>
    </row>
    <row r="54" spans="1:23" x14ac:dyDescent="0.3">
      <c r="A54" s="336">
        <v>11</v>
      </c>
      <c r="B54" s="115" t="s">
        <v>364</v>
      </c>
      <c r="C54" s="118">
        <v>9.9820003509521484</v>
      </c>
      <c r="D54" s="116">
        <v>1.491999626159668</v>
      </c>
      <c r="E54" s="119" t="s">
        <v>171</v>
      </c>
      <c r="F54" s="135">
        <v>1.3888888888888889E-3</v>
      </c>
      <c r="G54" s="572">
        <v>-0.19482638888888881</v>
      </c>
      <c r="H54" s="581">
        <v>0.62907719150707742</v>
      </c>
      <c r="I54" s="563"/>
      <c r="J54" s="113"/>
      <c r="K54" s="587"/>
    </row>
    <row r="55" spans="1:23" x14ac:dyDescent="0.3">
      <c r="A55" s="336">
        <v>12</v>
      </c>
      <c r="B55" s="136" t="s">
        <v>312</v>
      </c>
      <c r="C55" s="118">
        <v>11.473999977111816</v>
      </c>
      <c r="D55" s="116">
        <v>4.375</v>
      </c>
      <c r="E55" s="119"/>
      <c r="F55" s="135">
        <v>3.472222222222222E-3</v>
      </c>
      <c r="G55" s="572">
        <v>-0.19482638888888881</v>
      </c>
      <c r="H55" s="581">
        <v>0.63010416666666658</v>
      </c>
      <c r="I55" s="563"/>
      <c r="J55" s="113"/>
      <c r="K55" s="587"/>
    </row>
    <row r="56" spans="1:23" x14ac:dyDescent="0.3">
      <c r="A56" s="336">
        <v>13</v>
      </c>
      <c r="B56" s="115" t="s">
        <v>364</v>
      </c>
      <c r="C56" s="118">
        <v>15.848999977111816</v>
      </c>
      <c r="D56" s="116">
        <v>4.883000373840332</v>
      </c>
      <c r="E56" s="119" t="s">
        <v>172</v>
      </c>
      <c r="F56" s="135">
        <v>4.1666666666666666E-3</v>
      </c>
      <c r="G56" s="572">
        <v>-0.19482638888888881</v>
      </c>
      <c r="H56" s="581">
        <v>0.63359197715224413</v>
      </c>
      <c r="I56" s="563"/>
      <c r="J56" s="113"/>
      <c r="K56" s="587"/>
    </row>
    <row r="57" spans="1:23" x14ac:dyDescent="0.3">
      <c r="A57" s="336">
        <v>14</v>
      </c>
      <c r="B57" s="115" t="s">
        <v>173</v>
      </c>
      <c r="C57" s="118">
        <v>15.967000007629395</v>
      </c>
      <c r="D57" s="116">
        <v>0.51400089263916016</v>
      </c>
      <c r="E57" s="119" t="s">
        <v>174</v>
      </c>
      <c r="F57" s="135">
        <v>0</v>
      </c>
      <c r="G57" s="572">
        <v>0.51567795140461792</v>
      </c>
      <c r="H57" s="581">
        <v>0.63765711807128445</v>
      </c>
      <c r="I57" s="563">
        <v>0.71050434029350673</v>
      </c>
      <c r="J57" s="113"/>
      <c r="K57" s="587"/>
    </row>
    <row r="58" spans="1:23" x14ac:dyDescent="0.3">
      <c r="A58" s="336">
        <v>15</v>
      </c>
      <c r="B58" s="115" t="s">
        <v>175</v>
      </c>
      <c r="C58" s="118">
        <v>16.481000900268555</v>
      </c>
      <c r="D58" s="116">
        <v>1.0229988098144531</v>
      </c>
      <c r="E58" s="119" t="s">
        <v>176</v>
      </c>
      <c r="F58" s="135">
        <v>1.3888888888888889E-3</v>
      </c>
      <c r="G58" s="572">
        <v>0.51618113537689003</v>
      </c>
      <c r="H58" s="581">
        <v>0.63816030204355656</v>
      </c>
      <c r="I58" s="563">
        <v>0.71100752426577885</v>
      </c>
      <c r="J58" s="113"/>
      <c r="K58" s="587"/>
    </row>
    <row r="59" spans="1:23" ht="15" customHeight="1" x14ac:dyDescent="0.3">
      <c r="A59" s="336">
        <v>16</v>
      </c>
      <c r="B59" s="115" t="s">
        <v>177</v>
      </c>
      <c r="C59" s="118">
        <v>17.503999710083008</v>
      </c>
      <c r="D59" s="116">
        <v>0.38000106811523438</v>
      </c>
      <c r="E59" s="119" t="s">
        <v>178</v>
      </c>
      <c r="F59" s="135">
        <v>0</v>
      </c>
      <c r="G59" s="572">
        <v>0.51718493544333566</v>
      </c>
      <c r="H59" s="581">
        <v>0.63916410211000219</v>
      </c>
      <c r="I59" s="563">
        <v>0.71201132433222447</v>
      </c>
      <c r="J59" s="113"/>
      <c r="K59" s="587"/>
    </row>
    <row r="60" spans="1:23" x14ac:dyDescent="0.3">
      <c r="A60" s="336">
        <v>17</v>
      </c>
      <c r="B60" s="115" t="s">
        <v>179</v>
      </c>
      <c r="C60" s="118">
        <v>17.884000778198242</v>
      </c>
      <c r="D60" s="116">
        <v>1.1469993591308594</v>
      </c>
      <c r="E60" s="119" t="s">
        <v>180</v>
      </c>
      <c r="F60" s="135">
        <v>1.3888888888888889E-3</v>
      </c>
      <c r="G60" s="572">
        <v>0.51756157656616253</v>
      </c>
      <c r="H60" s="581">
        <v>0.63954074323282917</v>
      </c>
      <c r="I60" s="563">
        <v>0.71238796545505134</v>
      </c>
      <c r="J60" s="113"/>
      <c r="K60" s="587"/>
      <c r="L60" s="103"/>
    </row>
    <row r="61" spans="1:23" x14ac:dyDescent="0.3">
      <c r="A61" s="336">
        <v>18</v>
      </c>
      <c r="B61" s="115" t="s">
        <v>181</v>
      </c>
      <c r="C61" s="118">
        <v>19.031000137329102</v>
      </c>
      <c r="D61" s="116">
        <v>2.8519992828369141</v>
      </c>
      <c r="E61" s="119" t="s">
        <v>139</v>
      </c>
      <c r="F61" s="135">
        <v>3.472222222222222E-3</v>
      </c>
      <c r="G61" s="572">
        <v>0.51869644765016565</v>
      </c>
      <c r="H61" s="581">
        <v>0.64067561431683218</v>
      </c>
      <c r="I61" s="563">
        <v>0.71352283653905446</v>
      </c>
      <c r="J61" s="113"/>
      <c r="K61" s="587"/>
      <c r="L61" s="103"/>
    </row>
    <row r="62" spans="1:23" ht="15" thickBot="1" x14ac:dyDescent="0.35">
      <c r="A62" s="336">
        <v>19</v>
      </c>
      <c r="B62" s="115" t="s">
        <v>56</v>
      </c>
      <c r="C62" s="118">
        <v>21.882999420166016</v>
      </c>
      <c r="D62" s="116">
        <v>-21.882999420166016</v>
      </c>
      <c r="E62" s="119" t="s">
        <v>57</v>
      </c>
      <c r="F62" s="119" t="s">
        <v>365</v>
      </c>
      <c r="G62" s="572">
        <v>0.52187500000000009</v>
      </c>
      <c r="H62" s="581">
        <v>0.64385416666666662</v>
      </c>
      <c r="I62" s="563">
        <v>0.7167013888888889</v>
      </c>
      <c r="J62" s="113"/>
      <c r="K62" s="587"/>
      <c r="L62" s="103"/>
    </row>
    <row r="63" spans="1:23" x14ac:dyDescent="0.3">
      <c r="A63" s="120"/>
      <c r="B63" s="121"/>
      <c r="C63" s="121"/>
      <c r="D63" s="122"/>
      <c r="E63" s="132"/>
      <c r="F63" s="123" t="s">
        <v>42</v>
      </c>
      <c r="G63" s="535" t="s">
        <v>159</v>
      </c>
      <c r="H63" s="582" t="s">
        <v>159</v>
      </c>
      <c r="I63" s="564" t="s">
        <v>159</v>
      </c>
      <c r="J63" s="113"/>
      <c r="K63" s="102"/>
    </row>
    <row r="64" spans="1:23" x14ac:dyDescent="0.3">
      <c r="A64" s="113"/>
      <c r="B64" s="104"/>
      <c r="C64" s="104"/>
      <c r="D64" s="124"/>
      <c r="E64" s="133"/>
      <c r="F64" s="125" t="s">
        <v>43</v>
      </c>
      <c r="G64" s="536">
        <v>21.882999420166016</v>
      </c>
      <c r="H64" s="583">
        <v>26.646999359130859</v>
      </c>
      <c r="I64" s="565">
        <v>21.882999420166016</v>
      </c>
      <c r="J64" s="113"/>
      <c r="K64" s="102"/>
    </row>
    <row r="65" spans="1:11" x14ac:dyDescent="0.3">
      <c r="A65" s="113"/>
      <c r="B65" s="104"/>
      <c r="C65" s="104"/>
      <c r="D65" s="124"/>
      <c r="E65" s="133"/>
      <c r="F65" s="125" t="s">
        <v>44</v>
      </c>
      <c r="G65" s="537">
        <v>2.1874999999999999E-2</v>
      </c>
      <c r="H65" s="584">
        <v>2.5416665607028537E-2</v>
      </c>
      <c r="I65" s="566">
        <v>2.1874999999999999E-2</v>
      </c>
      <c r="J65" s="113"/>
      <c r="K65" s="102"/>
    </row>
    <row r="66" spans="1:11" ht="15" thickBot="1" x14ac:dyDescent="0.35">
      <c r="A66" s="126"/>
      <c r="B66" s="127"/>
      <c r="C66" s="127"/>
      <c r="D66" s="128"/>
      <c r="E66" s="639" t="s">
        <v>45</v>
      </c>
      <c r="F66" s="640"/>
      <c r="G66" s="538">
        <v>41.681903657459081</v>
      </c>
      <c r="H66" s="585">
        <v>43.683607327971224</v>
      </c>
      <c r="I66" s="567">
        <v>41.681903657459081</v>
      </c>
      <c r="J66" s="113"/>
      <c r="K66" s="102"/>
    </row>
    <row r="68" spans="1:11" s="204" customFormat="1" x14ac:dyDescent="0.3">
      <c r="B68" s="78" t="s">
        <v>332</v>
      </c>
      <c r="C68" s="58"/>
      <c r="D68" s="58"/>
      <c r="E68" s="58"/>
      <c r="F68" s="58"/>
      <c r="G68" s="58"/>
      <c r="H68" s="58"/>
    </row>
    <row r="69" spans="1:11" s="204" customFormat="1" x14ac:dyDescent="0.3">
      <c r="B69" s="634" t="s">
        <v>333</v>
      </c>
      <c r="C69" s="634"/>
      <c r="D69" s="634"/>
      <c r="E69" s="634"/>
      <c r="F69" s="634"/>
      <c r="G69" s="634"/>
      <c r="H69" s="634"/>
    </row>
    <row r="70" spans="1:11" s="204" customFormat="1" x14ac:dyDescent="0.3">
      <c r="B70" s="635" t="s">
        <v>334</v>
      </c>
      <c r="C70" s="635"/>
      <c r="D70" s="635"/>
      <c r="E70" s="635"/>
      <c r="F70" s="635"/>
      <c r="G70" s="635"/>
      <c r="H70" s="635"/>
    </row>
    <row r="71" spans="1:11" s="204" customFormat="1" x14ac:dyDescent="0.3">
      <c r="B71" s="635"/>
      <c r="C71" s="635"/>
      <c r="D71" s="635"/>
      <c r="E71" s="635"/>
      <c r="F71" s="635"/>
      <c r="G71" s="635"/>
      <c r="H71" s="635"/>
      <c r="J71" s="204" t="s">
        <v>322</v>
      </c>
    </row>
    <row r="72" spans="1:11" s="204" customFormat="1" x14ac:dyDescent="0.3">
      <c r="B72" s="79"/>
    </row>
    <row r="73" spans="1:11" s="204" customFormat="1" x14ac:dyDescent="0.3">
      <c r="B73" s="80"/>
    </row>
    <row r="74" spans="1:11" s="204" customFormat="1" x14ac:dyDescent="0.3"/>
    <row r="75" spans="1:11" s="204" customFormat="1" x14ac:dyDescent="0.3">
      <c r="B75" s="81" t="s">
        <v>328</v>
      </c>
    </row>
  </sheetData>
  <mergeCells count="21">
    <mergeCell ref="B69:H69"/>
    <mergeCell ref="B70:H71"/>
    <mergeCell ref="E66:F66"/>
    <mergeCell ref="A39:F39"/>
    <mergeCell ref="A41:A43"/>
    <mergeCell ref="B41:B43"/>
    <mergeCell ref="C41:C43"/>
    <mergeCell ref="D41:D43"/>
    <mergeCell ref="E41:E43"/>
    <mergeCell ref="F41:F43"/>
    <mergeCell ref="E36:F36"/>
    <mergeCell ref="A9:E9"/>
    <mergeCell ref="A10:F10"/>
    <mergeCell ref="C12:D12"/>
    <mergeCell ref="C13:D13"/>
    <mergeCell ref="A15:A17"/>
    <mergeCell ref="B15:B17"/>
    <mergeCell ref="C15:C17"/>
    <mergeCell ref="D15:D17"/>
    <mergeCell ref="E15:E17"/>
    <mergeCell ref="F15:F17"/>
  </mergeCells>
  <pageMargins left="0.19685039370078741" right="0.19685039370078741" top="0.39370078740157483" bottom="0.39370078740157483" header="0" footer="0"/>
  <pageSetup paperSize="9" scale="47" pageOrder="overThenDown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60"/>
  <sheetViews>
    <sheetView zoomScaleNormal="100" workbookViewId="0">
      <selection activeCell="G47" sqref="G47"/>
    </sheetView>
  </sheetViews>
  <sheetFormatPr defaultColWidth="8.88671875" defaultRowHeight="14.4" x14ac:dyDescent="0.3"/>
  <cols>
    <col min="1" max="1" width="3.44140625" style="322" customWidth="1"/>
    <col min="2" max="2" width="29.88671875" style="322" customWidth="1"/>
    <col min="3" max="3" width="8.109375" style="322" customWidth="1"/>
    <col min="4" max="4" width="8.6640625" style="322" customWidth="1"/>
    <col min="5" max="5" width="8.109375" style="322" customWidth="1"/>
    <col min="6" max="6" width="10" style="322" customWidth="1"/>
    <col min="7" max="10" width="6.6640625" style="322" customWidth="1"/>
    <col min="11" max="15" width="6.5546875" style="322" customWidth="1"/>
    <col min="16" max="16384" width="8.88671875" style="322"/>
  </cols>
  <sheetData>
    <row r="1" spans="1:13" x14ac:dyDescent="0.3">
      <c r="A1" s="322" t="s">
        <v>326</v>
      </c>
    </row>
    <row r="2" spans="1:13" x14ac:dyDescent="0.3">
      <c r="A2" s="322" t="s">
        <v>327</v>
      </c>
    </row>
    <row r="4" spans="1:13" x14ac:dyDescent="0.3">
      <c r="A4" s="322" t="s">
        <v>337</v>
      </c>
      <c r="F4" s="58" t="s">
        <v>328</v>
      </c>
    </row>
    <row r="5" spans="1:13" x14ac:dyDescent="0.3">
      <c r="A5" s="322" t="s">
        <v>32</v>
      </c>
      <c r="F5" s="58" t="s">
        <v>329</v>
      </c>
    </row>
    <row r="6" spans="1:13" x14ac:dyDescent="0.3">
      <c r="A6" s="322" t="s">
        <v>46</v>
      </c>
      <c r="F6" s="58" t="s">
        <v>330</v>
      </c>
    </row>
    <row r="7" spans="1:13" x14ac:dyDescent="0.3">
      <c r="A7" s="322" t="s">
        <v>47</v>
      </c>
      <c r="F7" s="58" t="s">
        <v>331</v>
      </c>
    </row>
    <row r="8" spans="1:13" s="323" customFormat="1" x14ac:dyDescent="0.3">
      <c r="C8" s="324"/>
      <c r="G8" s="325"/>
      <c r="M8" s="326"/>
    </row>
    <row r="9" spans="1:13" s="323" customFormat="1" x14ac:dyDescent="0.3">
      <c r="A9" s="636" t="s">
        <v>33</v>
      </c>
      <c r="B9" s="636"/>
      <c r="C9" s="636"/>
      <c r="D9" s="636"/>
      <c r="E9" s="636"/>
      <c r="F9" s="327" t="s">
        <v>372</v>
      </c>
      <c r="G9" s="328"/>
      <c r="H9" s="329"/>
      <c r="L9" s="330"/>
    </row>
    <row r="10" spans="1:13" s="323" customFormat="1" x14ac:dyDescent="0.3">
      <c r="A10" s="637" t="s">
        <v>371</v>
      </c>
      <c r="B10" s="637"/>
      <c r="C10" s="637"/>
      <c r="D10" s="637"/>
      <c r="E10" s="637"/>
      <c r="F10" s="637"/>
      <c r="G10" s="331"/>
      <c r="H10" s="331"/>
      <c r="I10" s="331"/>
      <c r="J10" s="331"/>
      <c r="K10" s="331"/>
      <c r="L10" s="331"/>
    </row>
    <row r="11" spans="1:13" s="323" customFormat="1" ht="10.5" customHeight="1" x14ac:dyDescent="0.3">
      <c r="C11" s="332"/>
      <c r="D11" s="332"/>
      <c r="E11" s="332"/>
      <c r="F11" s="332"/>
      <c r="G11" s="331"/>
      <c r="H11" s="331"/>
      <c r="I11" s="331"/>
      <c r="J11" s="331"/>
      <c r="K11" s="331"/>
      <c r="L11" s="331"/>
    </row>
    <row r="12" spans="1:13" s="323" customFormat="1" x14ac:dyDescent="0.3">
      <c r="A12" s="323" t="s">
        <v>34</v>
      </c>
      <c r="C12" s="638" t="s">
        <v>376</v>
      </c>
      <c r="D12" s="638"/>
      <c r="E12" s="332"/>
      <c r="F12" s="332"/>
      <c r="G12" s="331"/>
      <c r="H12" s="331"/>
      <c r="I12" s="331"/>
      <c r="J12" s="331"/>
      <c r="K12" s="331"/>
      <c r="L12" s="331"/>
    </row>
    <row r="13" spans="1:13" s="323" customFormat="1" x14ac:dyDescent="0.3">
      <c r="A13" s="333" t="s">
        <v>35</v>
      </c>
      <c r="C13" s="637" t="s">
        <v>325</v>
      </c>
      <c r="D13" s="637"/>
      <c r="E13" s="332"/>
      <c r="F13" s="332"/>
      <c r="G13" s="331"/>
      <c r="H13" s="331"/>
      <c r="I13" s="331"/>
      <c r="J13" s="331"/>
      <c r="K13" s="331"/>
      <c r="L13" s="331"/>
    </row>
    <row r="14" spans="1:13" ht="12.75" customHeight="1" thickBot="1" x14ac:dyDescent="0.35">
      <c r="D14" s="323"/>
      <c r="E14" s="323"/>
      <c r="G14" s="588" t="s">
        <v>378</v>
      </c>
      <c r="H14" s="588" t="s">
        <v>377</v>
      </c>
      <c r="I14" s="323"/>
      <c r="J14" s="325"/>
      <c r="K14" s="334"/>
      <c r="L14" s="334"/>
    </row>
    <row r="15" spans="1:13" ht="14.4" customHeight="1" x14ac:dyDescent="0.3">
      <c r="A15" s="628" t="s">
        <v>0</v>
      </c>
      <c r="B15" s="631" t="s">
        <v>36</v>
      </c>
      <c r="C15" s="631" t="s">
        <v>37</v>
      </c>
      <c r="D15" s="631" t="s">
        <v>38</v>
      </c>
      <c r="E15" s="631" t="s">
        <v>39</v>
      </c>
      <c r="F15" s="631" t="s">
        <v>40</v>
      </c>
      <c r="G15" s="541" t="s">
        <v>41</v>
      </c>
      <c r="H15" s="550" t="s">
        <v>41</v>
      </c>
      <c r="I15" s="323"/>
      <c r="J15" s="325"/>
      <c r="K15" s="321"/>
      <c r="L15" s="321"/>
    </row>
    <row r="16" spans="1:13" x14ac:dyDescent="0.3">
      <c r="A16" s="629"/>
      <c r="B16" s="632"/>
      <c r="C16" s="632"/>
      <c r="D16" s="632"/>
      <c r="E16" s="632"/>
      <c r="F16" s="632"/>
      <c r="G16" s="542">
        <v>7</v>
      </c>
      <c r="H16" s="551">
        <v>7</v>
      </c>
      <c r="I16" s="323"/>
      <c r="J16" s="325"/>
      <c r="K16" s="321"/>
      <c r="L16" s="461"/>
    </row>
    <row r="17" spans="1:12" ht="15" customHeight="1" thickBot="1" x14ac:dyDescent="0.35">
      <c r="A17" s="630"/>
      <c r="B17" s="633"/>
      <c r="C17" s="633"/>
      <c r="D17" s="633"/>
      <c r="E17" s="633"/>
      <c r="F17" s="633"/>
      <c r="G17" s="543" t="s">
        <v>349</v>
      </c>
      <c r="H17" s="552" t="s">
        <v>349</v>
      </c>
      <c r="I17" s="323"/>
      <c r="J17" s="325"/>
      <c r="K17" s="321"/>
    </row>
    <row r="18" spans="1:12" x14ac:dyDescent="0.3">
      <c r="A18" s="336">
        <v>1</v>
      </c>
      <c r="B18" s="337" t="s">
        <v>56</v>
      </c>
      <c r="C18" s="338">
        <v>0</v>
      </c>
      <c r="D18" s="338">
        <v>4.1929998397827148</v>
      </c>
      <c r="E18" s="339" t="s">
        <v>57</v>
      </c>
      <c r="F18" s="358">
        <v>3.472222222222222E-3</v>
      </c>
      <c r="G18" s="544">
        <v>0.53125</v>
      </c>
      <c r="H18" s="553">
        <v>0.66357638888888892</v>
      </c>
      <c r="I18" s="462"/>
      <c r="J18" s="626"/>
      <c r="K18" s="587"/>
    </row>
    <row r="19" spans="1:12" x14ac:dyDescent="0.3">
      <c r="A19" s="340">
        <v>2</v>
      </c>
      <c r="B19" s="337" t="s">
        <v>338</v>
      </c>
      <c r="C19" s="341">
        <v>4.1929998397827148</v>
      </c>
      <c r="D19" s="338">
        <v>0.19500017166137695</v>
      </c>
      <c r="E19" s="342" t="s">
        <v>138</v>
      </c>
      <c r="F19" s="359">
        <v>6.9444444444444447E-4</v>
      </c>
      <c r="G19" s="545">
        <v>0.53499999999999992</v>
      </c>
      <c r="H19" s="554">
        <v>0.66732638888888884</v>
      </c>
      <c r="I19" s="462"/>
      <c r="J19" s="627"/>
      <c r="K19" s="321"/>
    </row>
    <row r="20" spans="1:12" x14ac:dyDescent="0.3">
      <c r="A20" s="336">
        <v>3</v>
      </c>
      <c r="B20" s="337" t="s">
        <v>339</v>
      </c>
      <c r="C20" s="341">
        <v>4.3880000114440918</v>
      </c>
      <c r="D20" s="338">
        <v>1.0409998893737793</v>
      </c>
      <c r="E20" s="342">
        <v>6741</v>
      </c>
      <c r="F20" s="359">
        <v>0</v>
      </c>
      <c r="G20" s="545">
        <v>0.53511099726368816</v>
      </c>
      <c r="H20" s="554">
        <v>0.66743738615257708</v>
      </c>
      <c r="I20" s="462"/>
      <c r="J20" s="627"/>
      <c r="K20" s="321"/>
    </row>
    <row r="21" spans="1:12" x14ac:dyDescent="0.3">
      <c r="A21" s="340">
        <v>4</v>
      </c>
      <c r="B21" s="337" t="s">
        <v>350</v>
      </c>
      <c r="C21" s="341">
        <v>5.4380002021789551</v>
      </c>
      <c r="D21" s="338">
        <v>1.1499996185302734</v>
      </c>
      <c r="E21" s="342" t="s">
        <v>297</v>
      </c>
      <c r="F21" s="359">
        <v>1.3888888888888889E-3</v>
      </c>
      <c r="G21" s="545">
        <v>0.53572150318007294</v>
      </c>
      <c r="H21" s="554">
        <v>0.66804789206896187</v>
      </c>
      <c r="I21" s="462"/>
      <c r="J21" s="627"/>
      <c r="K21" s="321"/>
    </row>
    <row r="22" spans="1:12" x14ac:dyDescent="0.3">
      <c r="A22" s="336">
        <v>5</v>
      </c>
      <c r="B22" s="337" t="s">
        <v>351</v>
      </c>
      <c r="C22" s="341">
        <v>6.5879998207092285</v>
      </c>
      <c r="D22" s="338">
        <v>0.48400020599365234</v>
      </c>
      <c r="E22" s="342" t="s">
        <v>298</v>
      </c>
      <c r="F22" s="359">
        <v>6.9444444444444447E-4</v>
      </c>
      <c r="G22" s="545">
        <v>0.53691833182183046</v>
      </c>
      <c r="H22" s="554">
        <v>0.66924472071071939</v>
      </c>
      <c r="I22" s="462"/>
      <c r="J22" s="627"/>
      <c r="K22" s="321"/>
      <c r="L22" s="321"/>
    </row>
    <row r="23" spans="1:12" x14ac:dyDescent="0.3">
      <c r="A23" s="340">
        <v>6</v>
      </c>
      <c r="B23" s="337" t="s">
        <v>352</v>
      </c>
      <c r="C23" s="341">
        <v>7.0720000267028809</v>
      </c>
      <c r="D23" s="338">
        <v>0.95000028610229492</v>
      </c>
      <c r="E23" s="342" t="s">
        <v>299</v>
      </c>
      <c r="F23" s="359">
        <v>6.9444444444444447E-4</v>
      </c>
      <c r="G23" s="545">
        <v>0.53739471614801892</v>
      </c>
      <c r="H23" s="554">
        <v>0.66972110503690785</v>
      </c>
      <c r="I23" s="462"/>
      <c r="J23" s="627"/>
      <c r="K23" s="321"/>
      <c r="L23" s="321"/>
    </row>
    <row r="24" spans="1:12" x14ac:dyDescent="0.3">
      <c r="A24" s="336">
        <v>7</v>
      </c>
      <c r="B24" s="337" t="s">
        <v>353</v>
      </c>
      <c r="C24" s="341">
        <v>8.0220003128051758</v>
      </c>
      <c r="D24" s="338">
        <v>0.42799949645996094</v>
      </c>
      <c r="E24" s="342" t="s">
        <v>300</v>
      </c>
      <c r="F24" s="359">
        <v>6.9444444444444447E-4</v>
      </c>
      <c r="G24" s="545">
        <v>0.53824377948642788</v>
      </c>
      <c r="H24" s="554">
        <v>0.6705701683753168</v>
      </c>
      <c r="I24" s="462"/>
      <c r="J24" s="627"/>
      <c r="K24" s="321"/>
      <c r="L24" s="321"/>
    </row>
    <row r="25" spans="1:12" x14ac:dyDescent="0.3">
      <c r="A25" s="340">
        <v>8</v>
      </c>
      <c r="B25" s="337" t="s">
        <v>354</v>
      </c>
      <c r="C25" s="341">
        <v>8.4499998092651367</v>
      </c>
      <c r="D25" s="338">
        <v>3.0480003356933594</v>
      </c>
      <c r="E25" s="342" t="s">
        <v>174</v>
      </c>
      <c r="F25" s="359">
        <v>2.7777777777777779E-3</v>
      </c>
      <c r="G25" s="545">
        <v>0.53861111111111104</v>
      </c>
      <c r="H25" s="554">
        <v>0.67093749999999996</v>
      </c>
      <c r="I25" s="462"/>
      <c r="J25" s="627"/>
      <c r="K25" s="321"/>
      <c r="L25" s="321"/>
    </row>
    <row r="26" spans="1:12" x14ac:dyDescent="0.3">
      <c r="A26" s="336">
        <v>9</v>
      </c>
      <c r="B26" s="337" t="s">
        <v>355</v>
      </c>
      <c r="C26" s="341">
        <v>11.498000144958496</v>
      </c>
      <c r="D26" s="338">
        <v>1.0089998245239258</v>
      </c>
      <c r="E26" s="342" t="s">
        <v>302</v>
      </c>
      <c r="F26" s="359">
        <v>6.9444444444444447E-4</v>
      </c>
      <c r="G26" s="545">
        <v>0.54149499236745002</v>
      </c>
      <c r="H26" s="554">
        <v>0.67382138125633895</v>
      </c>
      <c r="I26" s="462"/>
      <c r="J26" s="627"/>
      <c r="K26" s="321"/>
      <c r="L26" s="321"/>
    </row>
    <row r="27" spans="1:12" x14ac:dyDescent="0.3">
      <c r="A27" s="340">
        <v>10</v>
      </c>
      <c r="B27" s="337" t="s">
        <v>356</v>
      </c>
      <c r="C27" s="341">
        <v>12.506999969482422</v>
      </c>
      <c r="D27" s="338">
        <v>0.48099994659423828</v>
      </c>
      <c r="E27" s="342" t="s">
        <v>303</v>
      </c>
      <c r="F27" s="359">
        <v>6.9444444444444447E-4</v>
      </c>
      <c r="G27" s="545">
        <v>0.54228801754999856</v>
      </c>
      <c r="H27" s="554">
        <v>0.67461440643888748</v>
      </c>
      <c r="I27" s="462"/>
      <c r="J27" s="627"/>
      <c r="K27" s="321"/>
      <c r="L27" s="321"/>
    </row>
    <row r="28" spans="1:12" x14ac:dyDescent="0.3">
      <c r="A28" s="336">
        <v>11</v>
      </c>
      <c r="B28" s="337" t="s">
        <v>357</v>
      </c>
      <c r="C28" s="341">
        <v>12.98799991607666</v>
      </c>
      <c r="D28" s="338">
        <v>0.60999965667724609</v>
      </c>
      <c r="E28" s="342" t="s">
        <v>304</v>
      </c>
      <c r="F28" s="359">
        <v>0</v>
      </c>
      <c r="G28" s="545">
        <v>0.54277777777777769</v>
      </c>
      <c r="H28" s="554">
        <v>0.67510416666666662</v>
      </c>
      <c r="I28" s="462"/>
      <c r="J28" s="627"/>
      <c r="K28" s="321"/>
      <c r="L28" s="321"/>
    </row>
    <row r="29" spans="1:12" s="323" customFormat="1" ht="15" thickBot="1" x14ac:dyDescent="0.35">
      <c r="A29" s="340">
        <v>12</v>
      </c>
      <c r="B29" s="337" t="s">
        <v>358</v>
      </c>
      <c r="C29" s="341">
        <v>13.597999572753906</v>
      </c>
      <c r="D29" s="338">
        <v>-13.597999572753906</v>
      </c>
      <c r="E29" s="342" t="s">
        <v>305</v>
      </c>
      <c r="F29" s="342" t="s">
        <v>347</v>
      </c>
      <c r="G29" s="545">
        <v>0.54326302514604563</v>
      </c>
      <c r="H29" s="554">
        <v>0.67558941403493455</v>
      </c>
      <c r="I29" s="462"/>
      <c r="J29" s="627"/>
      <c r="K29" s="321"/>
      <c r="L29" s="321"/>
    </row>
    <row r="30" spans="1:12" s="323" customFormat="1" x14ac:dyDescent="0.3">
      <c r="A30" s="343"/>
      <c r="B30" s="344"/>
      <c r="C30" s="344"/>
      <c r="D30" s="345"/>
      <c r="E30" s="346"/>
      <c r="F30" s="347" t="s">
        <v>42</v>
      </c>
      <c r="G30" s="546" t="s">
        <v>48</v>
      </c>
      <c r="H30" s="555" t="s">
        <v>48</v>
      </c>
      <c r="J30" s="325"/>
      <c r="K30" s="321"/>
      <c r="L30" s="321"/>
    </row>
    <row r="31" spans="1:12" ht="12.75" customHeight="1" x14ac:dyDescent="0.3">
      <c r="A31" s="335"/>
      <c r="B31" s="323"/>
      <c r="C31" s="323"/>
      <c r="D31" s="348"/>
      <c r="E31" s="349"/>
      <c r="F31" s="350" t="s">
        <v>43</v>
      </c>
      <c r="G31" s="547">
        <v>13.597999572753906</v>
      </c>
      <c r="H31" s="556">
        <v>13.597999572753906</v>
      </c>
      <c r="I31" s="323"/>
      <c r="J31" s="325"/>
      <c r="K31" s="321"/>
      <c r="L31" s="321"/>
    </row>
    <row r="32" spans="1:12" ht="14.4" customHeight="1" x14ac:dyDescent="0.3">
      <c r="A32" s="335"/>
      <c r="B32" s="323"/>
      <c r="C32" s="323"/>
      <c r="D32" s="348"/>
      <c r="E32" s="349"/>
      <c r="F32" s="350" t="s">
        <v>44</v>
      </c>
      <c r="G32" s="548">
        <v>1.1805555555555555E-2</v>
      </c>
      <c r="H32" s="557">
        <v>1.1805555555555555E-2</v>
      </c>
      <c r="I32" s="323"/>
      <c r="J32" s="325"/>
      <c r="K32" s="321"/>
      <c r="L32" s="321"/>
    </row>
    <row r="33" spans="1:24" ht="15" thickBot="1" x14ac:dyDescent="0.35">
      <c r="A33" s="351"/>
      <c r="B33" s="352"/>
      <c r="C33" s="352"/>
      <c r="D33" s="353"/>
      <c r="E33" s="639" t="s">
        <v>45</v>
      </c>
      <c r="F33" s="640"/>
      <c r="G33" s="549">
        <v>47.992939668543201</v>
      </c>
      <c r="H33" s="558">
        <v>47.992939668543201</v>
      </c>
      <c r="I33" s="323"/>
      <c r="J33" s="325"/>
      <c r="K33" s="321"/>
      <c r="L33" s="321"/>
    </row>
    <row r="34" spans="1:24" ht="15" customHeight="1" x14ac:dyDescent="0.3">
      <c r="A34" s="344"/>
      <c r="B34" s="344"/>
      <c r="C34" s="354"/>
      <c r="D34" s="344"/>
      <c r="E34" s="344"/>
      <c r="F34" s="344"/>
      <c r="G34" s="82"/>
      <c r="H34" s="323"/>
      <c r="I34" s="325"/>
      <c r="J34" s="323"/>
      <c r="K34" s="323"/>
      <c r="L34" s="323"/>
      <c r="M34" s="326"/>
    </row>
    <row r="35" spans="1:24" x14ac:dyDescent="0.3">
      <c r="A35" s="323"/>
      <c r="B35" s="323"/>
      <c r="C35" s="355"/>
      <c r="D35" s="328"/>
      <c r="E35" s="329"/>
      <c r="F35" s="327" t="s">
        <v>372</v>
      </c>
      <c r="G35" s="328"/>
      <c r="H35" s="329"/>
      <c r="I35" s="323"/>
      <c r="J35" s="323"/>
      <c r="K35" s="323"/>
      <c r="L35" s="330"/>
      <c r="M35" s="323"/>
      <c r="W35" s="76"/>
      <c r="X35" s="77"/>
    </row>
    <row r="36" spans="1:24" x14ac:dyDescent="0.3">
      <c r="A36" s="637" t="s">
        <v>373</v>
      </c>
      <c r="B36" s="637"/>
      <c r="C36" s="637"/>
      <c r="D36" s="637"/>
      <c r="E36" s="637"/>
      <c r="F36" s="637"/>
      <c r="G36" s="331"/>
      <c r="H36" s="331"/>
      <c r="I36" s="331"/>
      <c r="J36" s="331"/>
      <c r="K36" s="331"/>
      <c r="L36" s="331"/>
      <c r="M36" s="323"/>
      <c r="X36" s="77"/>
    </row>
    <row r="37" spans="1:24" ht="15" thickBot="1" x14ac:dyDescent="0.35">
      <c r="A37" s="321"/>
      <c r="B37" s="321"/>
      <c r="C37" s="321"/>
      <c r="D37" s="323"/>
      <c r="E37" s="323"/>
      <c r="F37" s="321"/>
      <c r="G37" s="507" t="s">
        <v>378</v>
      </c>
      <c r="H37" s="323" t="s">
        <v>377</v>
      </c>
      <c r="I37" s="323"/>
      <c r="J37" s="325"/>
      <c r="K37" s="334"/>
      <c r="L37" s="334"/>
      <c r="M37" s="321"/>
      <c r="X37" s="77"/>
    </row>
    <row r="38" spans="1:24" x14ac:dyDescent="0.3">
      <c r="A38" s="641" t="s">
        <v>0</v>
      </c>
      <c r="B38" s="643" t="s">
        <v>36</v>
      </c>
      <c r="C38" s="643" t="s">
        <v>37</v>
      </c>
      <c r="D38" s="631" t="s">
        <v>38</v>
      </c>
      <c r="E38" s="643" t="s">
        <v>39</v>
      </c>
      <c r="F38" s="643" t="s">
        <v>40</v>
      </c>
      <c r="G38" s="541" t="s">
        <v>41</v>
      </c>
      <c r="H38" s="550" t="s">
        <v>41</v>
      </c>
      <c r="I38" s="335"/>
      <c r="J38" s="321"/>
      <c r="V38" s="77"/>
    </row>
    <row r="39" spans="1:24" x14ac:dyDescent="0.3">
      <c r="A39" s="629"/>
      <c r="B39" s="632"/>
      <c r="C39" s="632"/>
      <c r="D39" s="632"/>
      <c r="E39" s="632"/>
      <c r="F39" s="632"/>
      <c r="G39" s="542">
        <v>6</v>
      </c>
      <c r="H39" s="551">
        <v>6</v>
      </c>
      <c r="I39" s="335"/>
      <c r="J39" s="321"/>
      <c r="V39" s="77"/>
    </row>
    <row r="40" spans="1:24" ht="15" thickBot="1" x14ac:dyDescent="0.35">
      <c r="A40" s="642"/>
      <c r="B40" s="644"/>
      <c r="C40" s="644"/>
      <c r="D40" s="633"/>
      <c r="E40" s="644"/>
      <c r="F40" s="644"/>
      <c r="G40" s="543" t="s">
        <v>349</v>
      </c>
      <c r="H40" s="552" t="s">
        <v>349</v>
      </c>
      <c r="I40" s="335"/>
      <c r="J40" s="461"/>
      <c r="V40" s="77"/>
    </row>
    <row r="41" spans="1:24" x14ac:dyDescent="0.3">
      <c r="A41" s="340">
        <v>1</v>
      </c>
      <c r="B41" s="337" t="s">
        <v>358</v>
      </c>
      <c r="C41" s="341">
        <v>0</v>
      </c>
      <c r="D41" s="338">
        <v>0.56000000238418579</v>
      </c>
      <c r="E41" s="342" t="s">
        <v>305</v>
      </c>
      <c r="F41" s="359">
        <v>6.9444444444444447E-4</v>
      </c>
      <c r="G41" s="545">
        <v>0.5</v>
      </c>
      <c r="H41" s="554">
        <v>0.67538194444444444</v>
      </c>
      <c r="I41" s="463"/>
      <c r="J41" s="461"/>
      <c r="K41" s="77"/>
      <c r="V41" s="77"/>
    </row>
    <row r="42" spans="1:24" x14ac:dyDescent="0.3">
      <c r="A42" s="340">
        <v>2</v>
      </c>
      <c r="B42" s="337" t="s">
        <v>359</v>
      </c>
      <c r="C42" s="341">
        <v>0.56000000238418579</v>
      </c>
      <c r="D42" s="338">
        <v>5.4440001845359802</v>
      </c>
      <c r="E42" s="342" t="s">
        <v>307</v>
      </c>
      <c r="F42" s="359">
        <v>4.8611111111111112E-3</v>
      </c>
      <c r="G42" s="545">
        <v>0.50050258644470036</v>
      </c>
      <c r="H42" s="554">
        <v>0.6758845308891448</v>
      </c>
      <c r="I42" s="463"/>
      <c r="J42" s="587"/>
      <c r="V42" s="77"/>
    </row>
    <row r="43" spans="1:24" x14ac:dyDescent="0.3">
      <c r="A43" s="340">
        <v>3</v>
      </c>
      <c r="B43" s="337" t="s">
        <v>360</v>
      </c>
      <c r="C43" s="341">
        <v>6.004000186920166</v>
      </c>
      <c r="D43" s="338">
        <v>0.82999992370605469</v>
      </c>
      <c r="E43" s="342" t="s">
        <v>290</v>
      </c>
      <c r="F43" s="359">
        <v>6.9444444444444447E-4</v>
      </c>
      <c r="G43" s="545">
        <v>0.50555555555555554</v>
      </c>
      <c r="H43" s="554">
        <v>0.68093749999999997</v>
      </c>
      <c r="I43" s="463"/>
      <c r="J43" s="587"/>
      <c r="V43" s="77"/>
    </row>
    <row r="44" spans="1:24" x14ac:dyDescent="0.3">
      <c r="A44" s="340">
        <v>4</v>
      </c>
      <c r="B44" s="337" t="s">
        <v>361</v>
      </c>
      <c r="C44" s="341">
        <v>6.8340001106262207</v>
      </c>
      <c r="D44" s="338">
        <v>0.81799983978271484</v>
      </c>
      <c r="E44" s="342" t="s">
        <v>291</v>
      </c>
      <c r="F44" s="359">
        <v>1.3888888888888889E-3</v>
      </c>
      <c r="G44" s="545">
        <v>0.50631103636935448</v>
      </c>
      <c r="H44" s="554">
        <v>0.68169298081379892</v>
      </c>
      <c r="I44" s="463"/>
      <c r="J44" s="587"/>
      <c r="V44" s="77"/>
    </row>
    <row r="45" spans="1:24" x14ac:dyDescent="0.3">
      <c r="A45" s="340">
        <v>5</v>
      </c>
      <c r="B45" s="337" t="s">
        <v>362</v>
      </c>
      <c r="C45" s="341">
        <v>7.6519999504089355</v>
      </c>
      <c r="D45" s="338">
        <v>0.47100019454956055</v>
      </c>
      <c r="E45" s="342" t="s">
        <v>292</v>
      </c>
      <c r="F45" s="359">
        <v>6.9444444444444447E-4</v>
      </c>
      <c r="G45" s="545">
        <v>0.50735528673106378</v>
      </c>
      <c r="H45" s="554">
        <v>0.68273723117550822</v>
      </c>
      <c r="I45" s="463"/>
      <c r="J45" s="587"/>
      <c r="V45" s="77"/>
    </row>
    <row r="46" spans="1:24" x14ac:dyDescent="0.3">
      <c r="A46" s="340">
        <v>6</v>
      </c>
      <c r="B46" s="337" t="s">
        <v>363</v>
      </c>
      <c r="C46" s="341">
        <v>8.1230001449584961</v>
      </c>
      <c r="D46" s="338">
        <v>1.5310001373291016</v>
      </c>
      <c r="E46" s="342" t="s">
        <v>293</v>
      </c>
      <c r="F46" s="359">
        <v>1.3888888888888889E-3</v>
      </c>
      <c r="G46" s="545">
        <v>0.5079883512394664</v>
      </c>
      <c r="H46" s="554">
        <v>0.68337029568391083</v>
      </c>
      <c r="I46" s="463"/>
      <c r="J46" s="587"/>
      <c r="V46" s="77"/>
    </row>
    <row r="47" spans="1:24" ht="15" thickBot="1" x14ac:dyDescent="0.35">
      <c r="A47" s="340">
        <v>7</v>
      </c>
      <c r="B47" s="337" t="s">
        <v>56</v>
      </c>
      <c r="C47" s="341">
        <v>21.882999420166016</v>
      </c>
      <c r="D47" s="338">
        <v>-21.882999420166016</v>
      </c>
      <c r="E47" s="342" t="s">
        <v>57</v>
      </c>
      <c r="F47" s="342" t="s">
        <v>365</v>
      </c>
      <c r="G47" s="545">
        <v>0.51</v>
      </c>
      <c r="H47" s="554">
        <v>0.68538194444444445</v>
      </c>
      <c r="I47" s="463"/>
      <c r="J47" s="587"/>
    </row>
    <row r="48" spans="1:24" x14ac:dyDescent="0.3">
      <c r="A48" s="343"/>
      <c r="B48" s="344"/>
      <c r="C48" s="344"/>
      <c r="D48" s="345"/>
      <c r="E48" s="356"/>
      <c r="F48" s="347" t="s">
        <v>42</v>
      </c>
      <c r="G48" s="546" t="s">
        <v>48</v>
      </c>
      <c r="H48" s="555" t="s">
        <v>48</v>
      </c>
      <c r="I48" s="335"/>
      <c r="J48" s="321"/>
    </row>
    <row r="49" spans="1:10" x14ac:dyDescent="0.3">
      <c r="A49" s="335"/>
      <c r="B49" s="323"/>
      <c r="C49" s="323"/>
      <c r="D49" s="348"/>
      <c r="E49" s="357"/>
      <c r="F49" s="350" t="s">
        <v>43</v>
      </c>
      <c r="G49" s="547">
        <v>9.6560001373291016</v>
      </c>
      <c r="H49" s="556">
        <v>9.6560001373291016</v>
      </c>
      <c r="I49" s="335"/>
      <c r="J49" s="321"/>
    </row>
    <row r="50" spans="1:10" x14ac:dyDescent="0.3">
      <c r="A50" s="335"/>
      <c r="B50" s="323"/>
      <c r="C50" s="323"/>
      <c r="D50" s="348"/>
      <c r="E50" s="357"/>
      <c r="F50" s="350" t="s">
        <v>44</v>
      </c>
      <c r="G50" s="548">
        <v>9.9999997350904684E-3</v>
      </c>
      <c r="H50" s="557">
        <v>9.9999997350904684E-3</v>
      </c>
      <c r="I50" s="335"/>
      <c r="J50" s="321"/>
    </row>
    <row r="51" spans="1:10" ht="15" thickBot="1" x14ac:dyDescent="0.35">
      <c r="A51" s="351"/>
      <c r="B51" s="352"/>
      <c r="C51" s="352"/>
      <c r="D51" s="353"/>
      <c r="E51" s="639" t="s">
        <v>45</v>
      </c>
      <c r="F51" s="640"/>
      <c r="G51" s="549">
        <v>40.233334971357316</v>
      </c>
      <c r="H51" s="558">
        <v>40.233334971357316</v>
      </c>
      <c r="I51" s="335"/>
      <c r="J51" s="321"/>
    </row>
    <row r="53" spans="1:10" x14ac:dyDescent="0.3">
      <c r="B53" s="78" t="s">
        <v>332</v>
      </c>
      <c r="C53" s="58"/>
      <c r="D53" s="58"/>
      <c r="E53" s="58"/>
      <c r="F53" s="58"/>
      <c r="G53" s="361"/>
    </row>
    <row r="54" spans="1:10" x14ac:dyDescent="0.3">
      <c r="B54" s="634" t="s">
        <v>333</v>
      </c>
      <c r="C54" s="634"/>
      <c r="D54" s="634"/>
      <c r="E54" s="634"/>
      <c r="F54" s="634"/>
      <c r="G54" s="634"/>
      <c r="H54" s="634"/>
    </row>
    <row r="55" spans="1:10" x14ac:dyDescent="0.3">
      <c r="B55" s="635" t="s">
        <v>334</v>
      </c>
      <c r="C55" s="635"/>
      <c r="D55" s="635"/>
      <c r="E55" s="635"/>
      <c r="F55" s="635"/>
      <c r="G55" s="635"/>
      <c r="H55" s="635"/>
    </row>
    <row r="56" spans="1:10" x14ac:dyDescent="0.3">
      <c r="B56" s="635"/>
      <c r="C56" s="635"/>
      <c r="D56" s="635"/>
      <c r="E56" s="635"/>
      <c r="F56" s="635"/>
      <c r="G56" s="635"/>
      <c r="H56" s="635"/>
      <c r="J56" s="322" t="s">
        <v>322</v>
      </c>
    </row>
    <row r="57" spans="1:10" x14ac:dyDescent="0.3">
      <c r="B57" s="79"/>
    </row>
    <row r="58" spans="1:10" x14ac:dyDescent="0.3">
      <c r="B58" s="80"/>
    </row>
    <row r="60" spans="1:10" x14ac:dyDescent="0.3">
      <c r="B60" s="81" t="s">
        <v>328</v>
      </c>
    </row>
  </sheetData>
  <mergeCells count="21">
    <mergeCell ref="A9:E9"/>
    <mergeCell ref="A10:F10"/>
    <mergeCell ref="C12:D12"/>
    <mergeCell ref="C13:D13"/>
    <mergeCell ref="A15:A17"/>
    <mergeCell ref="B15:B17"/>
    <mergeCell ref="C15:C17"/>
    <mergeCell ref="D15:D17"/>
    <mergeCell ref="E15:E17"/>
    <mergeCell ref="F15:F17"/>
    <mergeCell ref="E51:F51"/>
    <mergeCell ref="B54:H54"/>
    <mergeCell ref="B55:H56"/>
    <mergeCell ref="E33:F33"/>
    <mergeCell ref="A36:F36"/>
    <mergeCell ref="A38:A40"/>
    <mergeCell ref="B38:B40"/>
    <mergeCell ref="C38:C40"/>
    <mergeCell ref="D38:D40"/>
    <mergeCell ref="E38:E40"/>
    <mergeCell ref="F38:F40"/>
  </mergeCells>
  <pageMargins left="0.19685039370078741" right="0.19685039370078741" top="0.39370078740157483" bottom="0.39370078740157483" header="0" footer="0"/>
  <pageSetup paperSize="9" scale="47" pageOrder="overThenDown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67"/>
  <sheetViews>
    <sheetView topLeftCell="A10" zoomScaleNormal="100" workbookViewId="0">
      <selection activeCell="I30" sqref="I30"/>
    </sheetView>
  </sheetViews>
  <sheetFormatPr defaultColWidth="8.88671875" defaultRowHeight="14.4" x14ac:dyDescent="0.3"/>
  <cols>
    <col min="1" max="1" width="3.44140625" style="204" customWidth="1"/>
    <col min="2" max="2" width="15.6640625" style="204" bestFit="1" customWidth="1"/>
    <col min="3" max="3" width="8.109375" style="204" customWidth="1"/>
    <col min="4" max="4" width="8.6640625" style="204" customWidth="1"/>
    <col min="5" max="5" width="8.109375" style="204" customWidth="1"/>
    <col min="6" max="6" width="10" style="204" customWidth="1"/>
    <col min="7" max="7" width="9.33203125" style="204" bestFit="1" customWidth="1"/>
    <col min="8" max="14" width="6.5546875" style="204" customWidth="1"/>
    <col min="15" max="16384" width="8.88671875" style="204"/>
  </cols>
  <sheetData>
    <row r="1" spans="1:12" x14ac:dyDescent="0.3">
      <c r="A1" s="204" t="s">
        <v>326</v>
      </c>
    </row>
    <row r="2" spans="1:12" x14ac:dyDescent="0.3">
      <c r="A2" s="204" t="s">
        <v>327</v>
      </c>
    </row>
    <row r="4" spans="1:12" x14ac:dyDescent="0.3">
      <c r="A4" s="204" t="s">
        <v>337</v>
      </c>
      <c r="F4" s="58" t="s">
        <v>328</v>
      </c>
    </row>
    <row r="5" spans="1:12" x14ac:dyDescent="0.3">
      <c r="A5" s="204" t="s">
        <v>32</v>
      </c>
      <c r="F5" s="58" t="s">
        <v>329</v>
      </c>
    </row>
    <row r="6" spans="1:12" x14ac:dyDescent="0.3">
      <c r="A6" s="204" t="s">
        <v>46</v>
      </c>
      <c r="F6" s="58" t="s">
        <v>330</v>
      </c>
    </row>
    <row r="7" spans="1:12" x14ac:dyDescent="0.3">
      <c r="A7" s="204" t="s">
        <v>47</v>
      </c>
      <c r="F7" s="58" t="s">
        <v>331</v>
      </c>
    </row>
    <row r="8" spans="1:12" s="205" customFormat="1" x14ac:dyDescent="0.3">
      <c r="A8" s="204"/>
      <c r="B8" s="204"/>
      <c r="C8" s="85"/>
      <c r="D8" s="204"/>
      <c r="E8" s="204"/>
      <c r="F8" s="204"/>
      <c r="G8" s="177"/>
      <c r="H8" s="204"/>
      <c r="I8" s="204"/>
      <c r="J8" s="204"/>
      <c r="K8" s="204"/>
      <c r="L8" s="86"/>
    </row>
    <row r="9" spans="1:12" s="205" customFormat="1" x14ac:dyDescent="0.3">
      <c r="A9" s="645" t="s">
        <v>33</v>
      </c>
      <c r="B9" s="645"/>
      <c r="C9" s="645"/>
      <c r="D9" s="645"/>
      <c r="E9" s="645"/>
      <c r="F9" s="87" t="s">
        <v>288</v>
      </c>
      <c r="G9" s="88"/>
      <c r="H9" s="204"/>
      <c r="I9" s="204"/>
      <c r="J9" s="204"/>
      <c r="K9" s="89"/>
      <c r="L9" s="204"/>
    </row>
    <row r="10" spans="1:12" s="205" customFormat="1" x14ac:dyDescent="0.3">
      <c r="A10" s="646" t="s">
        <v>136</v>
      </c>
      <c r="B10" s="646"/>
      <c r="C10" s="646"/>
      <c r="D10" s="646"/>
      <c r="E10" s="646"/>
      <c r="F10" s="646"/>
      <c r="G10" s="177"/>
      <c r="H10" s="177"/>
      <c r="I10" s="177"/>
      <c r="J10" s="177"/>
      <c r="K10" s="177"/>
      <c r="L10" s="204"/>
    </row>
    <row r="11" spans="1:12" s="205" customFormat="1" ht="10.5" customHeight="1" x14ac:dyDescent="0.3">
      <c r="A11" s="204"/>
      <c r="B11" s="204"/>
      <c r="C11" s="90"/>
      <c r="D11" s="90"/>
      <c r="E11" s="90"/>
      <c r="F11" s="90"/>
      <c r="G11" s="177"/>
      <c r="H11" s="177"/>
      <c r="I11" s="177"/>
      <c r="J11" s="177"/>
      <c r="K11" s="177"/>
      <c r="L11" s="204"/>
    </row>
    <row r="12" spans="1:12" s="205" customFormat="1" ht="15" customHeight="1" x14ac:dyDescent="0.3">
      <c r="A12" s="205" t="s">
        <v>34</v>
      </c>
      <c r="C12" s="638" t="s">
        <v>375</v>
      </c>
      <c r="D12" s="638"/>
      <c r="E12" s="68"/>
      <c r="F12" s="68"/>
      <c r="G12" s="176"/>
      <c r="H12" s="176"/>
      <c r="I12" s="176"/>
      <c r="J12" s="176"/>
      <c r="K12" s="176"/>
      <c r="L12" s="176"/>
    </row>
    <row r="13" spans="1:12" s="205" customFormat="1" x14ac:dyDescent="0.3">
      <c r="A13" s="69" t="s">
        <v>35</v>
      </c>
      <c r="C13" s="637" t="s">
        <v>325</v>
      </c>
      <c r="D13" s="637"/>
      <c r="E13" s="68"/>
      <c r="F13" s="68"/>
      <c r="G13" s="176"/>
      <c r="H13" s="176"/>
      <c r="I13" s="176"/>
      <c r="J13" s="176"/>
      <c r="K13" s="176"/>
      <c r="L13" s="176"/>
    </row>
    <row r="14" spans="1:12" ht="12.75" customHeight="1" thickBot="1" x14ac:dyDescent="0.35">
      <c r="G14" s="204" t="s">
        <v>378</v>
      </c>
      <c r="I14" s="177"/>
      <c r="J14" s="177"/>
      <c r="K14" s="177"/>
    </row>
    <row r="15" spans="1:12" ht="13.2" customHeight="1" x14ac:dyDescent="0.3">
      <c r="A15" s="628" t="s">
        <v>0</v>
      </c>
      <c r="B15" s="631" t="s">
        <v>36</v>
      </c>
      <c r="C15" s="631" t="s">
        <v>37</v>
      </c>
      <c r="D15" s="631" t="s">
        <v>38</v>
      </c>
      <c r="E15" s="631" t="s">
        <v>39</v>
      </c>
      <c r="F15" s="631" t="s">
        <v>40</v>
      </c>
      <c r="G15" s="92" t="s">
        <v>41</v>
      </c>
      <c r="H15" s="205"/>
    </row>
    <row r="16" spans="1:12" x14ac:dyDescent="0.3">
      <c r="A16" s="629"/>
      <c r="B16" s="632"/>
      <c r="C16" s="632"/>
      <c r="D16" s="632"/>
      <c r="E16" s="632"/>
      <c r="F16" s="632"/>
      <c r="G16" s="93" t="s">
        <v>1</v>
      </c>
      <c r="H16" s="205"/>
    </row>
    <row r="17" spans="1:12" ht="15" customHeight="1" thickBot="1" x14ac:dyDescent="0.35">
      <c r="A17" s="630"/>
      <c r="B17" s="633"/>
      <c r="C17" s="633"/>
      <c r="D17" s="633"/>
      <c r="E17" s="633"/>
      <c r="F17" s="633"/>
      <c r="G17" s="94" t="s">
        <v>289</v>
      </c>
    </row>
    <row r="18" spans="1:12" x14ac:dyDescent="0.3">
      <c r="A18" s="242">
        <v>1</v>
      </c>
      <c r="B18" s="243" t="s">
        <v>56</v>
      </c>
      <c r="C18" s="244">
        <v>0</v>
      </c>
      <c r="D18" s="244">
        <v>1.7580000162124634</v>
      </c>
      <c r="E18" s="245" t="s">
        <v>57</v>
      </c>
      <c r="F18" s="263">
        <v>2.0833333333333333E-3</v>
      </c>
      <c r="G18" s="95">
        <v>0.32677083333333334</v>
      </c>
    </row>
    <row r="19" spans="1:12" x14ac:dyDescent="0.3">
      <c r="A19" s="246">
        <v>2</v>
      </c>
      <c r="B19" s="243" t="s">
        <v>140</v>
      </c>
      <c r="C19" s="247">
        <v>1.7580000162124634</v>
      </c>
      <c r="D19" s="244">
        <v>0.36399996280670166</v>
      </c>
      <c r="E19" s="248" t="s">
        <v>141</v>
      </c>
      <c r="F19" s="264">
        <v>6.9444444444444447E-4</v>
      </c>
      <c r="G19" s="96">
        <v>0.32907585087243718</v>
      </c>
      <c r="H19" s="70"/>
    </row>
    <row r="20" spans="1:12" x14ac:dyDescent="0.3">
      <c r="A20" s="246">
        <v>3</v>
      </c>
      <c r="B20" s="243" t="s">
        <v>142</v>
      </c>
      <c r="C20" s="247">
        <v>2.121999979019165</v>
      </c>
      <c r="D20" s="244">
        <v>0.74399995803833008</v>
      </c>
      <c r="E20" s="248" t="s">
        <v>143</v>
      </c>
      <c r="F20" s="264">
        <v>6.9444444444444447E-4</v>
      </c>
      <c r="G20" s="96">
        <v>0.32947478280347936</v>
      </c>
    </row>
    <row r="21" spans="1:12" x14ac:dyDescent="0.3">
      <c r="A21" s="246">
        <v>4</v>
      </c>
      <c r="B21" s="243" t="s">
        <v>144</v>
      </c>
      <c r="C21" s="247">
        <v>2.8659999370574951</v>
      </c>
      <c r="D21" s="244">
        <v>0.8900001049041748</v>
      </c>
      <c r="E21" s="248" t="s">
        <v>145</v>
      </c>
      <c r="F21" s="264">
        <v>1.3888888888888889E-3</v>
      </c>
      <c r="G21" s="96">
        <v>0.33030485330639259</v>
      </c>
    </row>
    <row r="22" spans="1:12" x14ac:dyDescent="0.3">
      <c r="A22" s="246">
        <v>5</v>
      </c>
      <c r="B22" s="243" t="s">
        <v>146</v>
      </c>
      <c r="C22" s="247">
        <v>3.7560000419616699</v>
      </c>
      <c r="D22" s="244">
        <v>5.2429995536804199</v>
      </c>
      <c r="E22" s="248" t="s">
        <v>147</v>
      </c>
      <c r="F22" s="264">
        <v>9.0277777777777787E-3</v>
      </c>
      <c r="G22" s="96">
        <v>0.33159958965493125</v>
      </c>
    </row>
    <row r="23" spans="1:12" x14ac:dyDescent="0.3">
      <c r="A23" s="246">
        <v>6</v>
      </c>
      <c r="B23" s="243" t="s">
        <v>151</v>
      </c>
      <c r="C23" s="247">
        <v>8.9989995956420898</v>
      </c>
      <c r="D23" s="244">
        <v>2.2000007629394531</v>
      </c>
      <c r="E23" s="248" t="s">
        <v>152</v>
      </c>
      <c r="F23" s="264">
        <v>2.7777777777777779E-3</v>
      </c>
      <c r="G23" s="96">
        <v>0.34065867239971032</v>
      </c>
    </row>
    <row r="24" spans="1:12" x14ac:dyDescent="0.3">
      <c r="A24" s="246">
        <v>7</v>
      </c>
      <c r="B24" s="243" t="s">
        <v>153</v>
      </c>
      <c r="C24" s="247">
        <v>11.199000358581543</v>
      </c>
      <c r="D24" s="244">
        <v>0.67899990081787109</v>
      </c>
      <c r="E24" s="248" t="s">
        <v>154</v>
      </c>
      <c r="F24" s="264">
        <v>6.9444444444444447E-4</v>
      </c>
      <c r="G24" s="96">
        <v>0.3436444444436787</v>
      </c>
    </row>
    <row r="25" spans="1:12" x14ac:dyDescent="0.3">
      <c r="A25" s="246">
        <v>8</v>
      </c>
      <c r="B25" s="243" t="s">
        <v>155</v>
      </c>
      <c r="C25" s="247">
        <v>11.878000259399414</v>
      </c>
      <c r="D25" s="244">
        <v>0.84099960327148438</v>
      </c>
      <c r="E25" s="248" t="s">
        <v>156</v>
      </c>
      <c r="F25" s="264">
        <v>6.9444444444444447E-4</v>
      </c>
      <c r="G25" s="96">
        <v>0.3442684492554533</v>
      </c>
    </row>
    <row r="26" spans="1:12" ht="15" thickBot="1" x14ac:dyDescent="0.35">
      <c r="A26" s="246">
        <v>9</v>
      </c>
      <c r="B26" s="243" t="s">
        <v>157</v>
      </c>
      <c r="C26" s="247">
        <v>12.718999862670898</v>
      </c>
      <c r="D26" s="244">
        <v>-12.718999862670898</v>
      </c>
      <c r="E26" s="248" t="s">
        <v>158</v>
      </c>
      <c r="F26" s="248" t="s">
        <v>341</v>
      </c>
      <c r="G26" s="96">
        <v>0.34510308722556327</v>
      </c>
    </row>
    <row r="27" spans="1:12" x14ac:dyDescent="0.3">
      <c r="A27" s="249"/>
      <c r="B27" s="250"/>
      <c r="C27" s="250"/>
      <c r="D27" s="251"/>
      <c r="E27" s="252"/>
      <c r="F27" s="253" t="s">
        <v>42</v>
      </c>
      <c r="G27" s="97" t="s">
        <v>48</v>
      </c>
    </row>
    <row r="28" spans="1:12" x14ac:dyDescent="0.3">
      <c r="A28" s="241"/>
      <c r="B28" s="229"/>
      <c r="C28" s="229"/>
      <c r="D28" s="254"/>
      <c r="E28" s="255"/>
      <c r="F28" s="256" t="s">
        <v>43</v>
      </c>
      <c r="G28" s="98">
        <v>12.718999862670898</v>
      </c>
    </row>
    <row r="29" spans="1:12" x14ac:dyDescent="0.3">
      <c r="A29" s="241"/>
      <c r="B29" s="229"/>
      <c r="C29" s="229"/>
      <c r="D29" s="254"/>
      <c r="E29" s="255"/>
      <c r="F29" s="256" t="s">
        <v>44</v>
      </c>
      <c r="G29" s="99">
        <v>1.8333333068423802E-2</v>
      </c>
    </row>
    <row r="30" spans="1:12" ht="15" thickBot="1" x14ac:dyDescent="0.35">
      <c r="A30" s="257"/>
      <c r="B30" s="258"/>
      <c r="C30" s="258"/>
      <c r="D30" s="259"/>
      <c r="E30" s="639" t="s">
        <v>45</v>
      </c>
      <c r="F30" s="640"/>
      <c r="G30" s="100">
        <v>28.906818287398863</v>
      </c>
    </row>
    <row r="31" spans="1:12" x14ac:dyDescent="0.3">
      <c r="A31" s="250"/>
      <c r="B31" s="250"/>
      <c r="C31" s="260"/>
      <c r="D31" s="250"/>
      <c r="E31" s="250"/>
      <c r="F31" s="250"/>
      <c r="G31" s="261"/>
    </row>
    <row r="32" spans="1:12" x14ac:dyDescent="0.3">
      <c r="A32" s="229"/>
      <c r="B32" s="229"/>
      <c r="C32" s="262"/>
      <c r="D32" s="234"/>
      <c r="E32" s="235"/>
      <c r="F32" s="233" t="s">
        <v>288</v>
      </c>
      <c r="G32" s="234"/>
      <c r="L32" s="86"/>
    </row>
    <row r="33" spans="1:12" x14ac:dyDescent="0.3">
      <c r="A33" s="637" t="s">
        <v>323</v>
      </c>
      <c r="B33" s="637"/>
      <c r="C33" s="637"/>
      <c r="D33" s="637"/>
      <c r="E33" s="637"/>
      <c r="F33" s="637"/>
      <c r="G33" s="237"/>
      <c r="H33" s="177"/>
      <c r="I33" s="177"/>
      <c r="J33" s="177"/>
      <c r="K33" s="177"/>
    </row>
    <row r="34" spans="1:12" ht="15" thickBot="1" x14ac:dyDescent="0.35">
      <c r="A34" s="227"/>
      <c r="B34" s="227"/>
      <c r="C34" s="227"/>
      <c r="D34" s="229"/>
      <c r="E34" s="229"/>
      <c r="F34" s="227"/>
      <c r="G34" s="229" t="s">
        <v>378</v>
      </c>
      <c r="I34" s="177"/>
      <c r="J34" s="177"/>
      <c r="K34" s="177"/>
    </row>
    <row r="35" spans="1:12" ht="13.2" customHeight="1" x14ac:dyDescent="0.3">
      <c r="A35" s="641" t="s">
        <v>0</v>
      </c>
      <c r="B35" s="643" t="s">
        <v>36</v>
      </c>
      <c r="C35" s="643" t="s">
        <v>37</v>
      </c>
      <c r="D35" s="631" t="s">
        <v>38</v>
      </c>
      <c r="E35" s="643" t="s">
        <v>39</v>
      </c>
      <c r="F35" s="643" t="s">
        <v>40</v>
      </c>
      <c r="G35" s="92" t="s">
        <v>41</v>
      </c>
      <c r="H35" s="205"/>
    </row>
    <row r="36" spans="1:12" x14ac:dyDescent="0.3">
      <c r="A36" s="629"/>
      <c r="B36" s="632"/>
      <c r="C36" s="632"/>
      <c r="D36" s="632"/>
      <c r="E36" s="632"/>
      <c r="F36" s="632"/>
      <c r="G36" s="93">
        <v>2</v>
      </c>
      <c r="H36" s="205"/>
    </row>
    <row r="37" spans="1:12" ht="15" thickBot="1" x14ac:dyDescent="0.35">
      <c r="A37" s="642"/>
      <c r="B37" s="644"/>
      <c r="C37" s="644"/>
      <c r="D37" s="633"/>
      <c r="E37" s="644"/>
      <c r="F37" s="644"/>
      <c r="G37" s="94" t="s">
        <v>289</v>
      </c>
    </row>
    <row r="38" spans="1:12" s="205" customFormat="1" x14ac:dyDescent="0.3">
      <c r="A38" s="301">
        <v>1</v>
      </c>
      <c r="B38" s="300" t="s">
        <v>157</v>
      </c>
      <c r="C38" s="299">
        <v>0</v>
      </c>
      <c r="D38" s="299">
        <v>0.27099999785423279</v>
      </c>
      <c r="E38" s="298" t="s">
        <v>158</v>
      </c>
      <c r="F38" s="297">
        <v>6.9444444444444447E-4</v>
      </c>
      <c r="G38" s="296">
        <v>0.29899305555555555</v>
      </c>
      <c r="H38" s="295"/>
      <c r="I38" s="204"/>
      <c r="J38" s="204"/>
      <c r="K38" s="204"/>
      <c r="L38" s="204"/>
    </row>
    <row r="39" spans="1:12" s="205" customFormat="1" x14ac:dyDescent="0.3">
      <c r="A39" s="306">
        <v>2</v>
      </c>
      <c r="B39" s="304" t="s">
        <v>165</v>
      </c>
      <c r="C39" s="307">
        <v>0.27099999785423279</v>
      </c>
      <c r="D39" s="305">
        <v>0.47800001502037048</v>
      </c>
      <c r="E39" s="308" t="s">
        <v>166</v>
      </c>
      <c r="F39" s="320">
        <v>0</v>
      </c>
      <c r="G39" s="96">
        <v>0.29933659046896111</v>
      </c>
      <c r="H39" s="204"/>
      <c r="I39" s="204"/>
      <c r="J39" s="204"/>
      <c r="K39" s="204"/>
      <c r="L39" s="204"/>
    </row>
    <row r="40" spans="1:12" s="205" customFormat="1" x14ac:dyDescent="0.3">
      <c r="A40" s="306">
        <v>3</v>
      </c>
      <c r="B40" s="304" t="s">
        <v>167</v>
      </c>
      <c r="C40" s="307">
        <v>0.74900001287460327</v>
      </c>
      <c r="D40" s="305">
        <v>1.1889999508857727</v>
      </c>
      <c r="E40" s="308" t="s">
        <v>168</v>
      </c>
      <c r="F40" s="320">
        <v>1.3888888888888889E-3</v>
      </c>
      <c r="G40" s="96">
        <v>0.29990661478460484</v>
      </c>
      <c r="H40" s="204"/>
      <c r="I40" s="204"/>
      <c r="J40" s="204"/>
      <c r="K40" s="204"/>
      <c r="L40" s="204"/>
    </row>
    <row r="41" spans="1:12" ht="12.75" customHeight="1" x14ac:dyDescent="0.3">
      <c r="A41" s="306">
        <v>4</v>
      </c>
      <c r="B41" s="304" t="s">
        <v>169</v>
      </c>
      <c r="C41" s="307">
        <v>1.937999963760376</v>
      </c>
      <c r="D41" s="305">
        <v>6.9960000514984131</v>
      </c>
      <c r="E41" s="308" t="s">
        <v>170</v>
      </c>
      <c r="F41" s="320">
        <v>5.5555555555555558E-3</v>
      </c>
      <c r="G41" s="96">
        <v>0.30071556965223833</v>
      </c>
    </row>
    <row r="42" spans="1:12" ht="13.2" customHeight="1" x14ac:dyDescent="0.3">
      <c r="A42" s="306">
        <v>5</v>
      </c>
      <c r="B42" s="304" t="s">
        <v>173</v>
      </c>
      <c r="C42" s="307">
        <v>8.9340000152587891</v>
      </c>
      <c r="D42" s="305">
        <v>0.51399993896484375</v>
      </c>
      <c r="E42" s="308" t="s">
        <v>174</v>
      </c>
      <c r="F42" s="320">
        <v>6.9444444444444447E-4</v>
      </c>
      <c r="G42" s="96">
        <v>0.30648980958032268</v>
      </c>
    </row>
    <row r="43" spans="1:12" x14ac:dyDescent="0.3">
      <c r="A43" s="306">
        <v>6</v>
      </c>
      <c r="B43" s="304" t="s">
        <v>175</v>
      </c>
      <c r="C43" s="307">
        <v>9.4479999542236328</v>
      </c>
      <c r="D43" s="305">
        <v>1.0229997634887695</v>
      </c>
      <c r="E43" s="308" t="s">
        <v>176</v>
      </c>
      <c r="F43" s="320">
        <v>1.3888888888888889E-3</v>
      </c>
      <c r="G43" s="96">
        <v>0.30712100394084574</v>
      </c>
    </row>
    <row r="44" spans="1:12" ht="15" customHeight="1" x14ac:dyDescent="0.3">
      <c r="A44" s="306">
        <v>7</v>
      </c>
      <c r="B44" s="304" t="s">
        <v>177</v>
      </c>
      <c r="C44" s="307">
        <v>10.470999717712402</v>
      </c>
      <c r="D44" s="305">
        <v>0.38000011444091797</v>
      </c>
      <c r="E44" s="308" t="s">
        <v>178</v>
      </c>
      <c r="F44" s="320">
        <v>0</v>
      </c>
      <c r="G44" s="96">
        <v>0.30838907719609537</v>
      </c>
    </row>
    <row r="45" spans="1:12" x14ac:dyDescent="0.3">
      <c r="A45" s="306">
        <v>8</v>
      </c>
      <c r="B45" s="304" t="s">
        <v>179</v>
      </c>
      <c r="C45" s="307">
        <v>10.85099983215332</v>
      </c>
      <c r="D45" s="305">
        <v>1.1470003128051758</v>
      </c>
      <c r="E45" s="308" t="s">
        <v>180</v>
      </c>
      <c r="F45" s="320">
        <v>1.3888888888888889E-3</v>
      </c>
      <c r="G45" s="96">
        <v>0.30886924518612457</v>
      </c>
    </row>
    <row r="46" spans="1:12" x14ac:dyDescent="0.3">
      <c r="A46" s="306">
        <v>9</v>
      </c>
      <c r="B46" s="304" t="s">
        <v>181</v>
      </c>
      <c r="C46" s="307">
        <v>11.998000144958496</v>
      </c>
      <c r="D46" s="305">
        <v>2.0950002670288086</v>
      </c>
      <c r="E46" s="308" t="s">
        <v>139</v>
      </c>
      <c r="F46" s="320">
        <v>2.7777777777777779E-3</v>
      </c>
      <c r="G46" s="96">
        <v>0.31031975721330224</v>
      </c>
    </row>
    <row r="47" spans="1:12" x14ac:dyDescent="0.3">
      <c r="A47" s="306">
        <v>10</v>
      </c>
      <c r="B47" s="304" t="s">
        <v>140</v>
      </c>
      <c r="C47" s="307">
        <v>14.093000411987305</v>
      </c>
      <c r="D47" s="305">
        <v>0.36399936676025391</v>
      </c>
      <c r="E47" s="308" t="s">
        <v>141</v>
      </c>
      <c r="F47" s="320">
        <v>0</v>
      </c>
      <c r="G47" s="96">
        <v>0.31258510739222295</v>
      </c>
    </row>
    <row r="48" spans="1:12" x14ac:dyDescent="0.3">
      <c r="A48" s="306">
        <v>11</v>
      </c>
      <c r="B48" s="304" t="s">
        <v>142</v>
      </c>
      <c r="C48" s="307">
        <v>14.456999778747559</v>
      </c>
      <c r="D48" s="305">
        <v>0.74400043487548828</v>
      </c>
      <c r="E48" s="308" t="s">
        <v>143</v>
      </c>
      <c r="F48" s="320">
        <v>6.9444444444444447E-4</v>
      </c>
      <c r="G48" s="96">
        <v>0.31298106544920051</v>
      </c>
    </row>
    <row r="49" spans="1:8" x14ac:dyDescent="0.3">
      <c r="A49" s="306">
        <v>12</v>
      </c>
      <c r="B49" s="304" t="s">
        <v>144</v>
      </c>
      <c r="C49" s="307">
        <v>15.201000213623047</v>
      </c>
      <c r="D49" s="305">
        <v>0.8899993896484375</v>
      </c>
      <c r="E49" s="308" t="s">
        <v>145</v>
      </c>
      <c r="F49" s="320">
        <v>1.3888888888888889E-3</v>
      </c>
      <c r="G49" s="96">
        <v>0.31380494881343401</v>
      </c>
    </row>
    <row r="50" spans="1:8" x14ac:dyDescent="0.3">
      <c r="A50" s="306">
        <v>13</v>
      </c>
      <c r="B50" s="304" t="s">
        <v>146</v>
      </c>
      <c r="C50" s="307">
        <v>16.090999603271484</v>
      </c>
      <c r="D50" s="305">
        <v>1.9279994964599609</v>
      </c>
      <c r="E50" s="308" t="s">
        <v>147</v>
      </c>
      <c r="F50" s="320">
        <v>2.0833333333333333E-3</v>
      </c>
      <c r="G50" s="96">
        <v>0.31509005840225862</v>
      </c>
    </row>
    <row r="51" spans="1:8" x14ac:dyDescent="0.3">
      <c r="A51" s="306">
        <v>14</v>
      </c>
      <c r="B51" s="304" t="s">
        <v>321</v>
      </c>
      <c r="C51" s="307">
        <v>18.018999099731445</v>
      </c>
      <c r="D51" s="305">
        <v>1.9370002746582031</v>
      </c>
      <c r="E51" s="308" t="s">
        <v>340</v>
      </c>
      <c r="F51" s="320">
        <v>3.472222222222222E-3</v>
      </c>
      <c r="G51" s="96">
        <v>0.31725784533328799</v>
      </c>
    </row>
    <row r="52" spans="1:8" x14ac:dyDescent="0.3">
      <c r="A52" s="306">
        <v>15</v>
      </c>
      <c r="B52" s="304" t="s">
        <v>146</v>
      </c>
      <c r="C52" s="307">
        <v>19.955999374389648</v>
      </c>
      <c r="D52" s="305">
        <v>0.82999992370605469</v>
      </c>
      <c r="E52" s="308" t="s">
        <v>290</v>
      </c>
      <c r="F52" s="320">
        <v>6.9444444444444447E-4</v>
      </c>
      <c r="G52" s="96">
        <v>0.32042185012830043</v>
      </c>
    </row>
    <row r="53" spans="1:8" x14ac:dyDescent="0.3">
      <c r="A53" s="306">
        <v>16</v>
      </c>
      <c r="B53" s="304" t="s">
        <v>144</v>
      </c>
      <c r="C53" s="307">
        <v>20.785999298095703</v>
      </c>
      <c r="D53" s="305">
        <v>0.81800079345703125</v>
      </c>
      <c r="E53" s="308" t="s">
        <v>291</v>
      </c>
      <c r="F53" s="320">
        <v>1.3888888888888889E-3</v>
      </c>
      <c r="G53" s="96">
        <v>0.3213476348656909</v>
      </c>
    </row>
    <row r="54" spans="1:8" x14ac:dyDescent="0.3">
      <c r="A54" s="306">
        <v>17</v>
      </c>
      <c r="B54" s="304" t="s">
        <v>142</v>
      </c>
      <c r="C54" s="307">
        <v>21.604000091552734</v>
      </c>
      <c r="D54" s="305">
        <v>0.47100067138671875</v>
      </c>
      <c r="E54" s="308" t="s">
        <v>292</v>
      </c>
      <c r="F54" s="320">
        <v>6.9444444444444447E-4</v>
      </c>
      <c r="G54" s="96">
        <v>0.32242274517214087</v>
      </c>
    </row>
    <row r="55" spans="1:8" x14ac:dyDescent="0.3">
      <c r="A55" s="306">
        <v>18</v>
      </c>
      <c r="B55" s="304" t="s">
        <v>140</v>
      </c>
      <c r="C55" s="307">
        <v>22.075000762939453</v>
      </c>
      <c r="D55" s="305">
        <v>1.5310001373291016</v>
      </c>
      <c r="E55" s="308" t="s">
        <v>293</v>
      </c>
      <c r="F55" s="320">
        <v>3.472222222222222E-3</v>
      </c>
      <c r="G55" s="96">
        <v>0.32305109683969463</v>
      </c>
    </row>
    <row r="56" spans="1:8" ht="15" thickBot="1" x14ac:dyDescent="0.35">
      <c r="A56" s="306">
        <v>19</v>
      </c>
      <c r="B56" s="304" t="s">
        <v>56</v>
      </c>
      <c r="C56" s="307">
        <v>23.606000900268555</v>
      </c>
      <c r="D56" s="305">
        <v>1.5310001373291016</v>
      </c>
      <c r="E56" s="308" t="s">
        <v>57</v>
      </c>
      <c r="F56" s="308" t="s">
        <v>347</v>
      </c>
      <c r="G56" s="96">
        <v>0.32677104166666665</v>
      </c>
      <c r="H56" s="295"/>
    </row>
    <row r="57" spans="1:8" x14ac:dyDescent="0.3">
      <c r="A57" s="309"/>
      <c r="B57" s="310"/>
      <c r="C57" s="310"/>
      <c r="D57" s="311"/>
      <c r="E57" s="318"/>
      <c r="F57" s="312" t="s">
        <v>42</v>
      </c>
      <c r="G57" s="97" t="s">
        <v>48</v>
      </c>
      <c r="H57" s="70"/>
    </row>
    <row r="58" spans="1:8" x14ac:dyDescent="0.3">
      <c r="A58" s="303"/>
      <c r="B58" s="302"/>
      <c r="C58" s="302"/>
      <c r="D58" s="313"/>
      <c r="E58" s="319"/>
      <c r="F58" s="314" t="s">
        <v>43</v>
      </c>
      <c r="G58" s="98">
        <v>23.551000595092773</v>
      </c>
    </row>
    <row r="59" spans="1:8" x14ac:dyDescent="0.3">
      <c r="A59" s="303"/>
      <c r="B59" s="302"/>
      <c r="C59" s="302"/>
      <c r="D59" s="313"/>
      <c r="E59" s="319"/>
      <c r="F59" s="314" t="s">
        <v>44</v>
      </c>
      <c r="G59" s="99">
        <v>2.7777777777777776E-2</v>
      </c>
    </row>
    <row r="60" spans="1:8" ht="15" thickBot="1" x14ac:dyDescent="0.35">
      <c r="A60" s="315"/>
      <c r="B60" s="316"/>
      <c r="C60" s="316"/>
      <c r="D60" s="317"/>
      <c r="E60" s="639" t="s">
        <v>45</v>
      </c>
      <c r="F60" s="640"/>
      <c r="G60" s="100">
        <v>35.32650089263916</v>
      </c>
    </row>
    <row r="61" spans="1:8" x14ac:dyDescent="0.3">
      <c r="A61" s="215"/>
      <c r="B61" s="215"/>
      <c r="C61" s="215"/>
      <c r="D61" s="215"/>
    </row>
    <row r="62" spans="1:8" x14ac:dyDescent="0.3">
      <c r="B62" s="78" t="s">
        <v>332</v>
      </c>
      <c r="C62" s="58"/>
      <c r="D62" s="58"/>
      <c r="E62" s="58"/>
      <c r="F62" s="58"/>
      <c r="G62" s="58"/>
      <c r="H62" s="58"/>
    </row>
    <row r="63" spans="1:8" x14ac:dyDescent="0.3">
      <c r="B63" s="634" t="s">
        <v>333</v>
      </c>
      <c r="C63" s="634"/>
      <c r="D63" s="634"/>
      <c r="E63" s="634"/>
      <c r="F63" s="634"/>
      <c r="G63" s="634"/>
      <c r="H63" s="634"/>
    </row>
    <row r="64" spans="1:8" x14ac:dyDescent="0.3">
      <c r="B64" s="635" t="s">
        <v>334</v>
      </c>
      <c r="C64" s="635"/>
      <c r="D64" s="635"/>
      <c r="E64" s="635"/>
      <c r="F64" s="635"/>
      <c r="G64" s="635"/>
      <c r="H64" s="635"/>
    </row>
    <row r="65" spans="2:10" x14ac:dyDescent="0.3">
      <c r="B65" s="635"/>
      <c r="C65" s="635"/>
      <c r="D65" s="635"/>
      <c r="E65" s="635"/>
      <c r="F65" s="635"/>
      <c r="G65" s="635"/>
      <c r="H65" s="635"/>
      <c r="J65" s="204" t="s">
        <v>322</v>
      </c>
    </row>
    <row r="66" spans="2:10" x14ac:dyDescent="0.3">
      <c r="B66" s="79"/>
      <c r="J66" s="78" t="s">
        <v>328</v>
      </c>
    </row>
    <row r="67" spans="2:10" x14ac:dyDescent="0.3">
      <c r="B67" s="80"/>
    </row>
  </sheetData>
  <mergeCells count="21">
    <mergeCell ref="A9:E9"/>
    <mergeCell ref="A10:F10"/>
    <mergeCell ref="C12:D12"/>
    <mergeCell ref="C13:D13"/>
    <mergeCell ref="A15:A17"/>
    <mergeCell ref="B15:B17"/>
    <mergeCell ref="C15:C17"/>
    <mergeCell ref="D15:D17"/>
    <mergeCell ref="E15:E17"/>
    <mergeCell ref="F15:F17"/>
    <mergeCell ref="B63:H63"/>
    <mergeCell ref="B64:H65"/>
    <mergeCell ref="E30:F30"/>
    <mergeCell ref="A33:F33"/>
    <mergeCell ref="A35:A37"/>
    <mergeCell ref="B35:B37"/>
    <mergeCell ref="C35:C37"/>
    <mergeCell ref="D35:D37"/>
    <mergeCell ref="E35:E37"/>
    <mergeCell ref="F35:F37"/>
    <mergeCell ref="E60:F60"/>
  </mergeCells>
  <pageMargins left="0.19685039370078741" right="0.19685039370078741" top="0.39370078740157483" bottom="0.39370078740157483" header="0" footer="0"/>
  <pageSetup paperSize="9" scale="80" pageOrder="overThenDown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63"/>
  <sheetViews>
    <sheetView zoomScaleNormal="100" workbookViewId="0">
      <selection activeCell="R37" sqref="R37"/>
    </sheetView>
  </sheetViews>
  <sheetFormatPr defaultColWidth="8.88671875" defaultRowHeight="14.4" x14ac:dyDescent="0.3"/>
  <cols>
    <col min="1" max="1" width="5.44140625" style="228" customWidth="1"/>
    <col min="2" max="2" width="15.6640625" style="228" bestFit="1" customWidth="1"/>
    <col min="3" max="3" width="8.109375" style="228" customWidth="1"/>
    <col min="4" max="4" width="8.6640625" style="228" customWidth="1"/>
    <col min="5" max="5" width="8.109375" style="228" customWidth="1"/>
    <col min="6" max="6" width="10" style="228" customWidth="1"/>
    <col min="7" max="14" width="6.5546875" style="228" customWidth="1"/>
    <col min="15" max="16384" width="8.88671875" style="228"/>
  </cols>
  <sheetData>
    <row r="1" spans="1:12" x14ac:dyDescent="0.3">
      <c r="A1" s="228" t="s">
        <v>326</v>
      </c>
    </row>
    <row r="2" spans="1:12" x14ac:dyDescent="0.3">
      <c r="A2" s="228" t="s">
        <v>327</v>
      </c>
    </row>
    <row r="4" spans="1:12" x14ac:dyDescent="0.3">
      <c r="A4" s="228" t="s">
        <v>337</v>
      </c>
      <c r="F4" s="58" t="s">
        <v>328</v>
      </c>
    </row>
    <row r="5" spans="1:12" x14ac:dyDescent="0.3">
      <c r="A5" s="228" t="s">
        <v>32</v>
      </c>
      <c r="F5" s="58" t="s">
        <v>329</v>
      </c>
    </row>
    <row r="6" spans="1:12" x14ac:dyDescent="0.3">
      <c r="A6" s="228" t="s">
        <v>46</v>
      </c>
      <c r="F6" s="58" t="s">
        <v>330</v>
      </c>
    </row>
    <row r="7" spans="1:12" x14ac:dyDescent="0.3">
      <c r="A7" s="228" t="s">
        <v>47</v>
      </c>
      <c r="F7" s="58" t="s">
        <v>331</v>
      </c>
    </row>
    <row r="8" spans="1:12" s="229" customFormat="1" x14ac:dyDescent="0.3">
      <c r="C8" s="230"/>
      <c r="G8" s="231"/>
      <c r="L8" s="232"/>
    </row>
    <row r="9" spans="1:12" s="229" customFormat="1" x14ac:dyDescent="0.3">
      <c r="A9" s="636" t="s">
        <v>33</v>
      </c>
      <c r="B9" s="636"/>
      <c r="C9" s="636"/>
      <c r="D9" s="636"/>
      <c r="E9" s="636"/>
      <c r="F9" s="233" t="s">
        <v>294</v>
      </c>
      <c r="G9" s="91"/>
      <c r="K9" s="236"/>
    </row>
    <row r="10" spans="1:12" s="229" customFormat="1" x14ac:dyDescent="0.3">
      <c r="A10" s="637" t="s">
        <v>306</v>
      </c>
      <c r="B10" s="637"/>
      <c r="C10" s="637"/>
      <c r="D10" s="637"/>
      <c r="E10" s="637"/>
      <c r="F10" s="637"/>
      <c r="G10" s="237"/>
      <c r="H10" s="237"/>
      <c r="I10" s="237"/>
      <c r="J10" s="237"/>
      <c r="K10" s="237"/>
    </row>
    <row r="11" spans="1:12" s="229" customFormat="1" ht="10.5" customHeight="1" x14ac:dyDescent="0.3">
      <c r="C11" s="238"/>
      <c r="D11" s="238"/>
      <c r="E11" s="238"/>
      <c r="F11" s="238"/>
      <c r="G11" s="237"/>
      <c r="H11" s="237"/>
      <c r="I11" s="237"/>
      <c r="J11" s="237"/>
      <c r="K11" s="237"/>
    </row>
    <row r="12" spans="1:12" s="229" customFormat="1" ht="15" customHeight="1" x14ac:dyDescent="0.3">
      <c r="A12" s="229" t="s">
        <v>34</v>
      </c>
      <c r="C12" s="638" t="s">
        <v>375</v>
      </c>
      <c r="D12" s="638"/>
      <c r="E12" s="238"/>
      <c r="F12" s="238"/>
      <c r="G12" s="237"/>
      <c r="H12" s="237"/>
      <c r="I12" s="237"/>
      <c r="J12" s="237"/>
      <c r="K12" s="237"/>
      <c r="L12" s="237"/>
    </row>
    <row r="13" spans="1:12" s="229" customFormat="1" x14ac:dyDescent="0.3">
      <c r="A13" s="239" t="s">
        <v>35</v>
      </c>
      <c r="C13" s="637" t="s">
        <v>325</v>
      </c>
      <c r="D13" s="637"/>
      <c r="E13" s="238"/>
      <c r="F13" s="238"/>
      <c r="G13" s="237"/>
      <c r="H13" s="237"/>
      <c r="I13" s="237"/>
      <c r="J13" s="237"/>
      <c r="K13" s="237"/>
      <c r="L13" s="237"/>
    </row>
    <row r="14" spans="1:12" ht="12.75" customHeight="1" thickBot="1" x14ac:dyDescent="0.35">
      <c r="D14" s="229"/>
      <c r="E14" s="229"/>
      <c r="G14" s="229" t="s">
        <v>378</v>
      </c>
      <c r="H14" s="229"/>
      <c r="I14" s="231"/>
      <c r="J14" s="240"/>
      <c r="K14" s="240"/>
    </row>
    <row r="15" spans="1:12" ht="14.4" customHeight="1" x14ac:dyDescent="0.3">
      <c r="A15" s="628" t="s">
        <v>0</v>
      </c>
      <c r="B15" s="631" t="s">
        <v>36</v>
      </c>
      <c r="C15" s="631" t="s">
        <v>37</v>
      </c>
      <c r="D15" s="631" t="s">
        <v>38</v>
      </c>
      <c r="E15" s="631" t="s">
        <v>39</v>
      </c>
      <c r="F15" s="631" t="s">
        <v>40</v>
      </c>
      <c r="G15" s="92" t="s">
        <v>41</v>
      </c>
      <c r="H15" s="229"/>
    </row>
    <row r="16" spans="1:12" x14ac:dyDescent="0.3">
      <c r="A16" s="629"/>
      <c r="B16" s="632"/>
      <c r="C16" s="632"/>
      <c r="D16" s="632"/>
      <c r="E16" s="632"/>
      <c r="F16" s="632"/>
      <c r="G16" s="93" t="s">
        <v>1</v>
      </c>
      <c r="H16" s="229"/>
    </row>
    <row r="17" spans="1:8" ht="15" customHeight="1" thickBot="1" x14ac:dyDescent="0.35">
      <c r="A17" s="630"/>
      <c r="B17" s="633"/>
      <c r="C17" s="633"/>
      <c r="D17" s="633"/>
      <c r="E17" s="633"/>
      <c r="F17" s="633"/>
      <c r="G17" s="94" t="s">
        <v>296</v>
      </c>
    </row>
    <row r="18" spans="1:8" x14ac:dyDescent="0.3">
      <c r="A18" s="272">
        <v>1</v>
      </c>
      <c r="B18" s="273" t="s">
        <v>157</v>
      </c>
      <c r="C18" s="274">
        <v>0</v>
      </c>
      <c r="D18" s="274">
        <v>0.56000000238418579</v>
      </c>
      <c r="E18" s="275" t="s">
        <v>305</v>
      </c>
      <c r="F18" s="293">
        <v>6.9444444444444447E-4</v>
      </c>
      <c r="G18" s="95">
        <v>0.29552083333333334</v>
      </c>
    </row>
    <row r="19" spans="1:8" x14ac:dyDescent="0.3">
      <c r="A19" s="276">
        <v>2</v>
      </c>
      <c r="B19" s="273" t="s">
        <v>155</v>
      </c>
      <c r="C19" s="277">
        <v>0.56000000238418579</v>
      </c>
      <c r="D19" s="274">
        <v>2.8389999270439148</v>
      </c>
      <c r="E19" s="278" t="s">
        <v>307</v>
      </c>
      <c r="F19" s="294">
        <v>5.5555555555555558E-3</v>
      </c>
      <c r="G19" s="96">
        <v>0.29602341977803376</v>
      </c>
    </row>
    <row r="20" spans="1:8" x14ac:dyDescent="0.3">
      <c r="A20" s="276">
        <v>3</v>
      </c>
      <c r="B20" s="273" t="s">
        <v>151</v>
      </c>
      <c r="C20" s="277">
        <v>3.3989999294281006</v>
      </c>
      <c r="D20" s="274">
        <v>3.9069998264312744</v>
      </c>
      <c r="E20" s="278" t="s">
        <v>152</v>
      </c>
      <c r="F20" s="294">
        <v>5.5555555555555558E-3</v>
      </c>
      <c r="G20" s="96">
        <v>0.30163194444444447</v>
      </c>
    </row>
    <row r="21" spans="1:8" x14ac:dyDescent="0.3">
      <c r="A21" s="276">
        <v>4</v>
      </c>
      <c r="B21" s="273" t="s">
        <v>308</v>
      </c>
      <c r="C21" s="277">
        <v>7.305999755859375</v>
      </c>
      <c r="D21" s="274">
        <v>5.8210000991821289</v>
      </c>
      <c r="E21" s="278" t="s">
        <v>309</v>
      </c>
      <c r="F21" s="294">
        <v>5.5555555555555558E-3</v>
      </c>
      <c r="G21" s="96">
        <v>0.30725694444444446</v>
      </c>
    </row>
    <row r="22" spans="1:8" x14ac:dyDescent="0.3">
      <c r="A22" s="276">
        <v>5</v>
      </c>
      <c r="B22" s="273" t="s">
        <v>310</v>
      </c>
      <c r="C22" s="277">
        <v>13.126999855041504</v>
      </c>
      <c r="D22" s="274">
        <v>2.8660001754760742</v>
      </c>
      <c r="E22" s="278" t="s">
        <v>148</v>
      </c>
      <c r="F22" s="294">
        <v>3.472222222222222E-3</v>
      </c>
      <c r="G22" s="96">
        <v>0.31298723218077013</v>
      </c>
    </row>
    <row r="23" spans="1:8" x14ac:dyDescent="0.3">
      <c r="A23" s="276">
        <v>6</v>
      </c>
      <c r="B23" s="273" t="s">
        <v>311</v>
      </c>
      <c r="C23" s="277">
        <v>15.993000030517578</v>
      </c>
      <c r="D23" s="274">
        <v>0.59099960327148438</v>
      </c>
      <c r="E23" s="278" t="s">
        <v>149</v>
      </c>
      <c r="F23" s="294">
        <v>0</v>
      </c>
      <c r="G23" s="96">
        <v>0.31600694444444444</v>
      </c>
    </row>
    <row r="24" spans="1:8" x14ac:dyDescent="0.3">
      <c r="A24" s="276">
        <v>7</v>
      </c>
      <c r="B24" s="273" t="s">
        <v>310</v>
      </c>
      <c r="C24" s="277">
        <v>18.861000061035156</v>
      </c>
      <c r="D24" s="274">
        <v>2.7560005187988281</v>
      </c>
      <c r="E24" s="278" t="s">
        <v>150</v>
      </c>
      <c r="F24" s="294">
        <v>6.9444444444444447E-4</v>
      </c>
      <c r="G24" s="96">
        <v>0.31829981115151285</v>
      </c>
    </row>
    <row r="25" spans="1:8" x14ac:dyDescent="0.3">
      <c r="A25" s="276">
        <v>8</v>
      </c>
      <c r="B25" s="273" t="s">
        <v>146</v>
      </c>
      <c r="C25" s="277">
        <v>21.617000579833984</v>
      </c>
      <c r="D25" s="274">
        <v>0.82999992370605469</v>
      </c>
      <c r="E25" s="278" t="s">
        <v>290</v>
      </c>
      <c r="F25" s="294">
        <v>1.3888888888888889E-3</v>
      </c>
      <c r="G25" s="96">
        <v>0.31920138888888894</v>
      </c>
    </row>
    <row r="26" spans="1:8" x14ac:dyDescent="0.3">
      <c r="A26" s="276">
        <v>9</v>
      </c>
      <c r="B26" s="273" t="s">
        <v>144</v>
      </c>
      <c r="C26" s="277">
        <v>22.447000503540039</v>
      </c>
      <c r="D26" s="274">
        <v>0.81799888610839844</v>
      </c>
      <c r="E26" s="278" t="s">
        <v>291</v>
      </c>
      <c r="F26" s="294">
        <v>1.3888888888888889E-3</v>
      </c>
      <c r="G26" s="96">
        <v>0.32026516566514285</v>
      </c>
    </row>
    <row r="27" spans="1:8" x14ac:dyDescent="0.3">
      <c r="A27" s="276">
        <v>10</v>
      </c>
      <c r="B27" s="273" t="s">
        <v>142</v>
      </c>
      <c r="C27" s="277">
        <v>23.264999389648438</v>
      </c>
      <c r="D27" s="274">
        <v>0.47100067138671875</v>
      </c>
      <c r="E27" s="278" t="s">
        <v>292</v>
      </c>
      <c r="F27" s="294">
        <v>6.9444444444444447E-4</v>
      </c>
      <c r="G27" s="96">
        <v>0.32204278673106385</v>
      </c>
    </row>
    <row r="28" spans="1:8" x14ac:dyDescent="0.3">
      <c r="A28" s="276">
        <v>11</v>
      </c>
      <c r="B28" s="273" t="s">
        <v>140</v>
      </c>
      <c r="C28" s="277">
        <v>23.736000061035156</v>
      </c>
      <c r="D28" s="274">
        <v>1.5310001373291016</v>
      </c>
      <c r="E28" s="278" t="s">
        <v>293</v>
      </c>
      <c r="F28" s="294">
        <v>2.7777777777777779E-3</v>
      </c>
      <c r="G28" s="96">
        <v>0.32267585123946635</v>
      </c>
      <c r="H28" s="70"/>
    </row>
    <row r="29" spans="1:8" ht="15" thickBot="1" x14ac:dyDescent="0.35">
      <c r="A29" s="276">
        <v>12</v>
      </c>
      <c r="B29" s="273" t="s">
        <v>56</v>
      </c>
      <c r="C29" s="277">
        <v>25.267000198364258</v>
      </c>
      <c r="D29" s="274">
        <v>-25.267000198364258</v>
      </c>
      <c r="E29" s="278" t="s">
        <v>57</v>
      </c>
      <c r="F29" s="278" t="s">
        <v>347</v>
      </c>
      <c r="G29" s="96">
        <v>0.32503472222222224</v>
      </c>
    </row>
    <row r="30" spans="1:8" x14ac:dyDescent="0.3">
      <c r="A30" s="279"/>
      <c r="B30" s="280"/>
      <c r="C30" s="280"/>
      <c r="D30" s="281"/>
      <c r="E30" s="282"/>
      <c r="F30" s="283" t="s">
        <v>42</v>
      </c>
      <c r="G30" s="97" t="s">
        <v>48</v>
      </c>
    </row>
    <row r="31" spans="1:8" x14ac:dyDescent="0.3">
      <c r="A31" s="271"/>
      <c r="B31" s="266"/>
      <c r="C31" s="266"/>
      <c r="D31" s="284"/>
      <c r="E31" s="285"/>
      <c r="F31" s="286" t="s">
        <v>43</v>
      </c>
      <c r="G31" s="98">
        <v>25.268999099731445</v>
      </c>
    </row>
    <row r="32" spans="1:8" x14ac:dyDescent="0.3">
      <c r="A32" s="271"/>
      <c r="B32" s="266"/>
      <c r="C32" s="266"/>
      <c r="D32" s="284"/>
      <c r="E32" s="285"/>
      <c r="F32" s="286" t="s">
        <v>44</v>
      </c>
      <c r="G32" s="99">
        <v>2.9861111111111113E-2</v>
      </c>
    </row>
    <row r="33" spans="1:11" ht="15" thickBot="1" x14ac:dyDescent="0.35">
      <c r="A33" s="287"/>
      <c r="B33" s="288"/>
      <c r="C33" s="288"/>
      <c r="D33" s="289"/>
      <c r="E33" s="639" t="s">
        <v>45</v>
      </c>
      <c r="F33" s="640"/>
      <c r="G33" s="100">
        <v>35.259068511253176</v>
      </c>
    </row>
    <row r="34" spans="1:11" x14ac:dyDescent="0.3">
      <c r="A34" s="280"/>
      <c r="B34" s="280"/>
      <c r="C34" s="290"/>
      <c r="D34" s="280"/>
      <c r="E34" s="280"/>
      <c r="F34" s="280"/>
      <c r="G34" s="291"/>
    </row>
    <row r="35" spans="1:11" s="229" customFormat="1" x14ac:dyDescent="0.3">
      <c r="A35" s="266"/>
      <c r="B35" s="266"/>
      <c r="C35" s="292"/>
      <c r="D35" s="268"/>
      <c r="E35" s="269"/>
      <c r="F35" s="267" t="s">
        <v>294</v>
      </c>
      <c r="G35" s="268"/>
      <c r="H35" s="237"/>
      <c r="I35" s="237"/>
      <c r="J35" s="237"/>
      <c r="K35" s="237"/>
    </row>
    <row r="36" spans="1:11" x14ac:dyDescent="0.3">
      <c r="A36" s="637" t="s">
        <v>295</v>
      </c>
      <c r="B36" s="637"/>
      <c r="C36" s="637"/>
      <c r="D36" s="637"/>
      <c r="E36" s="637"/>
      <c r="F36" s="637"/>
      <c r="G36" s="270"/>
    </row>
    <row r="37" spans="1:11" ht="14.4" customHeight="1" thickBot="1" x14ac:dyDescent="0.35">
      <c r="A37" s="265"/>
      <c r="B37" s="265"/>
      <c r="C37" s="265"/>
      <c r="D37" s="266"/>
      <c r="E37" s="266"/>
      <c r="F37" s="265"/>
      <c r="G37" s="266" t="s">
        <v>378</v>
      </c>
      <c r="H37" s="229"/>
    </row>
    <row r="38" spans="1:11" x14ac:dyDescent="0.3">
      <c r="A38" s="641" t="s">
        <v>0</v>
      </c>
      <c r="B38" s="643" t="s">
        <v>36</v>
      </c>
      <c r="C38" s="643" t="s">
        <v>37</v>
      </c>
      <c r="D38" s="631" t="s">
        <v>38</v>
      </c>
      <c r="E38" s="643" t="s">
        <v>39</v>
      </c>
      <c r="F38" s="643" t="s">
        <v>40</v>
      </c>
      <c r="G38" s="92" t="s">
        <v>41</v>
      </c>
      <c r="H38" s="229"/>
    </row>
    <row r="39" spans="1:11" ht="15" customHeight="1" x14ac:dyDescent="0.3">
      <c r="A39" s="629"/>
      <c r="B39" s="632"/>
      <c r="C39" s="632"/>
      <c r="D39" s="632"/>
      <c r="E39" s="632"/>
      <c r="F39" s="632"/>
      <c r="G39" s="93">
        <v>2</v>
      </c>
    </row>
    <row r="40" spans="1:11" ht="15" thickBot="1" x14ac:dyDescent="0.35">
      <c r="A40" s="642"/>
      <c r="B40" s="644"/>
      <c r="C40" s="644"/>
      <c r="D40" s="633"/>
      <c r="E40" s="644"/>
      <c r="F40" s="644"/>
      <c r="G40" s="94" t="s">
        <v>296</v>
      </c>
    </row>
    <row r="41" spans="1:11" x14ac:dyDescent="0.3">
      <c r="A41" s="336">
        <v>1</v>
      </c>
      <c r="B41" s="337" t="s">
        <v>56</v>
      </c>
      <c r="C41" s="338">
        <v>0</v>
      </c>
      <c r="D41" s="338">
        <v>3</v>
      </c>
      <c r="E41" s="339" t="s">
        <v>57</v>
      </c>
      <c r="F41" s="358">
        <v>2.7777777777777779E-3</v>
      </c>
      <c r="G41" s="95">
        <v>0.33371527777777776</v>
      </c>
      <c r="H41" s="82"/>
    </row>
    <row r="42" spans="1:11" x14ac:dyDescent="0.3">
      <c r="A42" s="340">
        <v>2</v>
      </c>
      <c r="B42" s="337" t="s">
        <v>181</v>
      </c>
      <c r="C42" s="341">
        <v>3</v>
      </c>
      <c r="D42" s="338">
        <v>1.1500000953674316</v>
      </c>
      <c r="E42" s="342" t="s">
        <v>297</v>
      </c>
      <c r="F42" s="359">
        <v>1.3888888888888889E-3</v>
      </c>
      <c r="G42" s="96">
        <v>0.33679789206896193</v>
      </c>
      <c r="H42" s="70"/>
    </row>
    <row r="43" spans="1:11" x14ac:dyDescent="0.3">
      <c r="A43" s="340">
        <v>3</v>
      </c>
      <c r="B43" s="337" t="s">
        <v>179</v>
      </c>
      <c r="C43" s="341">
        <v>4.1500000953674316</v>
      </c>
      <c r="D43" s="338">
        <v>0.48399972915649414</v>
      </c>
      <c r="E43" s="342" t="s">
        <v>298</v>
      </c>
      <c r="F43" s="359">
        <v>6.9444444444444447E-4</v>
      </c>
      <c r="G43" s="96">
        <v>0.33799472071071945</v>
      </c>
    </row>
    <row r="44" spans="1:11" x14ac:dyDescent="0.3">
      <c r="A44" s="340">
        <v>4</v>
      </c>
      <c r="B44" s="337" t="s">
        <v>177</v>
      </c>
      <c r="C44" s="341">
        <v>4.6339998245239258</v>
      </c>
      <c r="D44" s="338">
        <v>0.95000028610229492</v>
      </c>
      <c r="E44" s="342" t="s">
        <v>299</v>
      </c>
      <c r="F44" s="359">
        <v>6.9444444444444447E-4</v>
      </c>
      <c r="G44" s="96">
        <v>0.33847110503690786</v>
      </c>
    </row>
    <row r="45" spans="1:11" x14ac:dyDescent="0.3">
      <c r="A45" s="340">
        <v>5</v>
      </c>
      <c r="B45" s="337" t="s">
        <v>175</v>
      </c>
      <c r="C45" s="341">
        <v>5.5840001106262207</v>
      </c>
      <c r="D45" s="338">
        <v>0.42600011825561523</v>
      </c>
      <c r="E45" s="342" t="s">
        <v>300</v>
      </c>
      <c r="F45" s="359">
        <v>6.9444444444444447E-4</v>
      </c>
      <c r="G45" s="96">
        <v>0.33932016837531687</v>
      </c>
    </row>
    <row r="46" spans="1:11" x14ac:dyDescent="0.3">
      <c r="A46" s="340">
        <v>6</v>
      </c>
      <c r="B46" s="337" t="s">
        <v>173</v>
      </c>
      <c r="C46" s="341">
        <v>6.0100002288818359</v>
      </c>
      <c r="D46" s="338">
        <v>3.0139999389648437</v>
      </c>
      <c r="E46" s="342" t="s">
        <v>301</v>
      </c>
      <c r="F46" s="359">
        <v>2.0833333333333333E-3</v>
      </c>
      <c r="G46" s="96">
        <v>0.33970142369879558</v>
      </c>
    </row>
    <row r="47" spans="1:11" x14ac:dyDescent="0.3">
      <c r="A47" s="340">
        <v>7</v>
      </c>
      <c r="B47" s="337" t="s">
        <v>169</v>
      </c>
      <c r="C47" s="341">
        <v>9.0240001678466797</v>
      </c>
      <c r="D47" s="338">
        <v>1.0089998245239258</v>
      </c>
      <c r="E47" s="342" t="s">
        <v>302</v>
      </c>
      <c r="F47" s="359">
        <v>6.9444444444444447E-4</v>
      </c>
      <c r="G47" s="96">
        <v>0.34222415903411679</v>
      </c>
    </row>
    <row r="48" spans="1:11" x14ac:dyDescent="0.3">
      <c r="A48" s="340">
        <v>8</v>
      </c>
      <c r="B48" s="337" t="s">
        <v>167</v>
      </c>
      <c r="C48" s="341">
        <v>10.032999992370605</v>
      </c>
      <c r="D48" s="338">
        <v>0.48099994659423828</v>
      </c>
      <c r="E48" s="342" t="s">
        <v>303</v>
      </c>
      <c r="F48" s="359">
        <v>6.9444444444444447E-4</v>
      </c>
      <c r="G48" s="96">
        <v>0.34301718421666533</v>
      </c>
    </row>
    <row r="49" spans="1:10" x14ac:dyDescent="0.3">
      <c r="A49" s="340">
        <v>9</v>
      </c>
      <c r="B49" s="337" t="s">
        <v>165</v>
      </c>
      <c r="C49" s="341">
        <v>10.513999938964844</v>
      </c>
      <c r="D49" s="338">
        <v>0.60999965667724609</v>
      </c>
      <c r="E49" s="342" t="s">
        <v>304</v>
      </c>
      <c r="F49" s="359">
        <v>6.9444444444444447E-4</v>
      </c>
      <c r="G49" s="96">
        <v>0.34350694444444446</v>
      </c>
    </row>
    <row r="50" spans="1:10" ht="15" thickBot="1" x14ac:dyDescent="0.35">
      <c r="A50" s="340">
        <v>10</v>
      </c>
      <c r="B50" s="337" t="s">
        <v>157</v>
      </c>
      <c r="C50" s="341">
        <v>11.12399959564209</v>
      </c>
      <c r="D50" s="338">
        <v>0.60999965667724609</v>
      </c>
      <c r="E50" s="342" t="s">
        <v>305</v>
      </c>
      <c r="F50" s="342" t="s">
        <v>370</v>
      </c>
      <c r="G50" s="96">
        <v>0.34399305555555559</v>
      </c>
      <c r="H50" s="295"/>
    </row>
    <row r="51" spans="1:10" x14ac:dyDescent="0.3">
      <c r="A51" s="343"/>
      <c r="B51" s="344"/>
      <c r="C51" s="344"/>
      <c r="D51" s="345"/>
      <c r="E51" s="356"/>
      <c r="F51" s="347" t="s">
        <v>42</v>
      </c>
      <c r="G51" s="97" t="s">
        <v>48</v>
      </c>
    </row>
    <row r="52" spans="1:10" x14ac:dyDescent="0.3">
      <c r="A52" s="335"/>
      <c r="B52" s="323"/>
      <c r="C52" s="323"/>
      <c r="D52" s="348"/>
      <c r="E52" s="357"/>
      <c r="F52" s="350" t="s">
        <v>43</v>
      </c>
      <c r="G52" s="98">
        <v>11.194999694824219</v>
      </c>
    </row>
    <row r="53" spans="1:10" x14ac:dyDescent="0.3">
      <c r="A53" s="335"/>
      <c r="B53" s="323"/>
      <c r="C53" s="323"/>
      <c r="D53" s="348"/>
      <c r="E53" s="357"/>
      <c r="F53" s="350" t="s">
        <v>44</v>
      </c>
      <c r="G53" s="99">
        <v>1.0347221957312689E-2</v>
      </c>
    </row>
    <row r="54" spans="1:10" ht="15" thickBot="1" x14ac:dyDescent="0.35">
      <c r="A54" s="351"/>
      <c r="B54" s="352"/>
      <c r="C54" s="352"/>
      <c r="D54" s="353"/>
      <c r="E54" s="639" t="s">
        <v>45</v>
      </c>
      <c r="F54" s="640"/>
      <c r="G54" s="100">
        <v>45.080536838007603</v>
      </c>
    </row>
    <row r="56" spans="1:10" x14ac:dyDescent="0.3">
      <c r="B56" s="78" t="s">
        <v>332</v>
      </c>
      <c r="C56" s="58"/>
      <c r="D56" s="58"/>
      <c r="E56" s="58"/>
      <c r="F56" s="58"/>
      <c r="G56" s="58"/>
      <c r="H56" s="58"/>
    </row>
    <row r="57" spans="1:10" x14ac:dyDescent="0.3">
      <c r="B57" s="634" t="s">
        <v>333</v>
      </c>
      <c r="C57" s="634"/>
      <c r="D57" s="634"/>
      <c r="E57" s="634"/>
      <c r="F57" s="634"/>
      <c r="G57" s="634"/>
      <c r="H57" s="634"/>
    </row>
    <row r="58" spans="1:10" x14ac:dyDescent="0.3">
      <c r="B58" s="635" t="s">
        <v>334</v>
      </c>
      <c r="C58" s="635"/>
      <c r="D58" s="635"/>
      <c r="E58" s="635"/>
      <c r="F58" s="635"/>
      <c r="G58" s="635"/>
      <c r="H58" s="635"/>
    </row>
    <row r="59" spans="1:10" x14ac:dyDescent="0.3">
      <c r="B59" s="635"/>
      <c r="C59" s="635"/>
      <c r="D59" s="635"/>
      <c r="E59" s="635"/>
      <c r="F59" s="635"/>
      <c r="G59" s="635"/>
      <c r="H59" s="635"/>
      <c r="J59" s="228" t="s">
        <v>322</v>
      </c>
    </row>
    <row r="60" spans="1:10" x14ac:dyDescent="0.3">
      <c r="B60" s="79"/>
    </row>
    <row r="61" spans="1:10" x14ac:dyDescent="0.3">
      <c r="B61" s="80"/>
    </row>
    <row r="63" spans="1:10" x14ac:dyDescent="0.3">
      <c r="B63" s="81" t="s">
        <v>328</v>
      </c>
    </row>
  </sheetData>
  <mergeCells count="21">
    <mergeCell ref="A9:E9"/>
    <mergeCell ref="A10:F10"/>
    <mergeCell ref="C12:D12"/>
    <mergeCell ref="C13:D13"/>
    <mergeCell ref="A15:A17"/>
    <mergeCell ref="B15:B17"/>
    <mergeCell ref="C15:C17"/>
    <mergeCell ref="D15:D17"/>
    <mergeCell ref="E15:E17"/>
    <mergeCell ref="F15:F17"/>
    <mergeCell ref="B57:H57"/>
    <mergeCell ref="B58:H59"/>
    <mergeCell ref="E33:F33"/>
    <mergeCell ref="A36:F36"/>
    <mergeCell ref="A38:A40"/>
    <mergeCell ref="B38:B40"/>
    <mergeCell ref="C38:C40"/>
    <mergeCell ref="D38:D40"/>
    <mergeCell ref="E38:E40"/>
    <mergeCell ref="F38:F40"/>
    <mergeCell ref="E54:F54"/>
  </mergeCells>
  <pageMargins left="0.19685039370078741" right="0.19685039370078741" top="0.39370078740157483" bottom="0.39370078740157483" header="0" footer="0"/>
  <pageSetup paperSize="9" scale="80" pageOrder="overThenDown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tabColor rgb="FFFFFF00"/>
  </sheetPr>
  <dimension ref="A1:M71"/>
  <sheetViews>
    <sheetView topLeftCell="A38" zoomScaleNormal="100" workbookViewId="0">
      <selection activeCell="K44" sqref="K44"/>
    </sheetView>
  </sheetViews>
  <sheetFormatPr defaultColWidth="8.88671875" defaultRowHeight="14.4" x14ac:dyDescent="0.3"/>
  <cols>
    <col min="1" max="1" width="3.44140625" style="57" customWidth="1"/>
    <col min="2" max="2" width="22.109375" style="57" bestFit="1" customWidth="1"/>
    <col min="3" max="3" width="8.109375" style="57" customWidth="1"/>
    <col min="4" max="4" width="8.6640625" style="57" customWidth="1"/>
    <col min="5" max="5" width="8.109375" style="57" customWidth="1"/>
    <col min="6" max="6" width="10" style="57" customWidth="1"/>
    <col min="7" max="8" width="9.33203125" style="57" bestFit="1" customWidth="1"/>
    <col min="9" max="15" width="6.5546875" style="57" customWidth="1"/>
    <col min="16" max="16384" width="8.88671875" style="57"/>
  </cols>
  <sheetData>
    <row r="1" spans="1:13" x14ac:dyDescent="0.3">
      <c r="A1" s="57" t="s">
        <v>326</v>
      </c>
    </row>
    <row r="2" spans="1:13" x14ac:dyDescent="0.3">
      <c r="A2" s="57" t="s">
        <v>327</v>
      </c>
    </row>
    <row r="4" spans="1:13" x14ac:dyDescent="0.3">
      <c r="A4" s="57" t="s">
        <v>337</v>
      </c>
      <c r="F4" s="58" t="s">
        <v>328</v>
      </c>
    </row>
    <row r="5" spans="1:13" x14ac:dyDescent="0.3">
      <c r="A5" s="57" t="s">
        <v>32</v>
      </c>
      <c r="F5" s="58" t="s">
        <v>329</v>
      </c>
    </row>
    <row r="6" spans="1:13" x14ac:dyDescent="0.3">
      <c r="A6" s="57" t="s">
        <v>46</v>
      </c>
      <c r="F6" s="58" t="s">
        <v>330</v>
      </c>
    </row>
    <row r="7" spans="1:13" x14ac:dyDescent="0.3">
      <c r="A7" s="57" t="s">
        <v>47</v>
      </c>
      <c r="F7" s="58" t="s">
        <v>331</v>
      </c>
    </row>
    <row r="8" spans="1:13" s="59" customFormat="1" x14ac:dyDescent="0.3">
      <c r="C8" s="60"/>
      <c r="G8" s="61"/>
      <c r="M8" s="62"/>
    </row>
    <row r="9" spans="1:13" s="59" customFormat="1" x14ac:dyDescent="0.3">
      <c r="A9" s="636" t="s">
        <v>33</v>
      </c>
      <c r="B9" s="636"/>
      <c r="C9" s="636"/>
      <c r="D9" s="636"/>
      <c r="E9" s="636"/>
      <c r="F9" s="63" t="s">
        <v>182</v>
      </c>
      <c r="G9" s="64"/>
      <c r="H9" s="65"/>
      <c r="L9" s="66"/>
    </row>
    <row r="10" spans="1:13" s="59" customFormat="1" x14ac:dyDescent="0.3">
      <c r="A10" s="637" t="s">
        <v>183</v>
      </c>
      <c r="B10" s="637"/>
      <c r="C10" s="637"/>
      <c r="D10" s="637"/>
      <c r="E10" s="637"/>
      <c r="F10" s="637"/>
      <c r="G10" s="67"/>
      <c r="H10" s="67"/>
      <c r="I10" s="67"/>
      <c r="J10" s="67"/>
      <c r="K10" s="67"/>
      <c r="L10" s="67"/>
    </row>
    <row r="11" spans="1:13" s="59" customFormat="1" ht="10.5" customHeight="1" x14ac:dyDescent="0.3">
      <c r="C11" s="68"/>
      <c r="D11" s="68"/>
      <c r="E11" s="68"/>
      <c r="F11" s="68"/>
      <c r="G11" s="67"/>
      <c r="H11" s="67"/>
      <c r="I11" s="67"/>
      <c r="J11" s="67"/>
      <c r="K11" s="67"/>
      <c r="L11" s="67"/>
    </row>
    <row r="12" spans="1:13" s="59" customFormat="1" x14ac:dyDescent="0.3">
      <c r="A12" s="59" t="s">
        <v>34</v>
      </c>
      <c r="C12" s="638" t="s">
        <v>376</v>
      </c>
      <c r="D12" s="638"/>
      <c r="E12" s="68"/>
      <c r="F12" s="68"/>
      <c r="G12" s="67"/>
      <c r="H12" s="67"/>
      <c r="I12" s="67"/>
      <c r="J12" s="67"/>
      <c r="K12" s="67"/>
      <c r="L12" s="67"/>
    </row>
    <row r="13" spans="1:13" s="59" customFormat="1" x14ac:dyDescent="0.3">
      <c r="A13" s="69" t="s">
        <v>35</v>
      </c>
      <c r="C13" s="637" t="s">
        <v>325</v>
      </c>
      <c r="D13" s="637"/>
      <c r="E13" s="68"/>
      <c r="F13" s="68"/>
      <c r="G13" s="67"/>
      <c r="H13" s="67"/>
      <c r="I13" s="67"/>
      <c r="J13" s="67"/>
      <c r="K13" s="67"/>
      <c r="L13" s="67"/>
    </row>
    <row r="14" spans="1:13" ht="12.75" customHeight="1" thickBot="1" x14ac:dyDescent="0.35">
      <c r="D14" s="59"/>
      <c r="E14" s="59"/>
      <c r="G14" s="324" t="s">
        <v>378</v>
      </c>
      <c r="H14" s="324" t="s">
        <v>377</v>
      </c>
      <c r="I14" s="324" t="s">
        <v>377</v>
      </c>
      <c r="J14" s="61"/>
      <c r="K14" s="71"/>
      <c r="L14" s="71"/>
    </row>
    <row r="15" spans="1:13" ht="14.4" customHeight="1" x14ac:dyDescent="0.3">
      <c r="A15" s="647" t="s">
        <v>0</v>
      </c>
      <c r="B15" s="650" t="s">
        <v>36</v>
      </c>
      <c r="C15" s="650" t="s">
        <v>37</v>
      </c>
      <c r="D15" s="650" t="s">
        <v>38</v>
      </c>
      <c r="E15" s="650" t="s">
        <v>39</v>
      </c>
      <c r="F15" s="650" t="s">
        <v>40</v>
      </c>
      <c r="G15" s="568" t="s">
        <v>41</v>
      </c>
      <c r="H15" s="577" t="s">
        <v>41</v>
      </c>
      <c r="I15" s="559" t="s">
        <v>41</v>
      </c>
      <c r="J15" s="72"/>
    </row>
    <row r="16" spans="1:13" x14ac:dyDescent="0.3">
      <c r="A16" s="648"/>
      <c r="B16" s="651"/>
      <c r="C16" s="651"/>
      <c r="D16" s="651"/>
      <c r="E16" s="651"/>
      <c r="F16" s="651"/>
      <c r="G16" s="569" t="s">
        <v>1</v>
      </c>
      <c r="H16" s="578" t="s">
        <v>1</v>
      </c>
      <c r="I16" s="560">
        <v>3</v>
      </c>
      <c r="J16" s="72"/>
    </row>
    <row r="17" spans="1:13" ht="15" customHeight="1" thickBot="1" x14ac:dyDescent="0.35">
      <c r="A17" s="649"/>
      <c r="B17" s="652"/>
      <c r="C17" s="652"/>
      <c r="D17" s="652"/>
      <c r="E17" s="652"/>
      <c r="F17" s="652"/>
      <c r="G17" s="532" t="s">
        <v>184</v>
      </c>
      <c r="H17" s="561" t="s">
        <v>184</v>
      </c>
      <c r="I17" s="579" t="s">
        <v>185</v>
      </c>
      <c r="J17" s="72"/>
    </row>
    <row r="18" spans="1:13" x14ac:dyDescent="0.3">
      <c r="A18" s="475">
        <v>1</v>
      </c>
      <c r="B18" s="476" t="s">
        <v>56</v>
      </c>
      <c r="C18" s="477">
        <v>0</v>
      </c>
      <c r="D18" s="477">
        <v>2.1619999408721924</v>
      </c>
      <c r="E18" s="478" t="s">
        <v>57</v>
      </c>
      <c r="F18" s="504">
        <v>2.0833333333333333E-3</v>
      </c>
      <c r="G18" s="533">
        <v>0.53472222222222221</v>
      </c>
      <c r="H18" s="562">
        <v>0.59413194444444439</v>
      </c>
      <c r="I18" s="580">
        <v>0.66704861111111113</v>
      </c>
      <c r="J18" s="72"/>
      <c r="K18" s="76"/>
      <c r="L18" s="77"/>
      <c r="M18" s="77"/>
    </row>
    <row r="19" spans="1:13" x14ac:dyDescent="0.3">
      <c r="A19" s="480">
        <v>2</v>
      </c>
      <c r="B19" s="476" t="s">
        <v>58</v>
      </c>
      <c r="C19" s="481">
        <v>2.1619999408721924</v>
      </c>
      <c r="D19" s="477">
        <v>5.1419999599456787</v>
      </c>
      <c r="E19" s="482" t="s">
        <v>59</v>
      </c>
      <c r="F19" s="505">
        <v>4.8611111111111112E-3</v>
      </c>
      <c r="G19" s="534">
        <v>0.53708152958346478</v>
      </c>
      <c r="H19" s="563">
        <v>0.59649125180568696</v>
      </c>
      <c r="I19" s="581">
        <v>0.66940791847235359</v>
      </c>
      <c r="J19" s="72"/>
      <c r="K19" s="77"/>
    </row>
    <row r="20" spans="1:13" x14ac:dyDescent="0.3">
      <c r="A20" s="480">
        <v>3</v>
      </c>
      <c r="B20" s="476" t="s">
        <v>129</v>
      </c>
      <c r="C20" s="481">
        <v>7.3039999008178711</v>
      </c>
      <c r="D20" s="477">
        <v>0.50400018692016602</v>
      </c>
      <c r="E20" s="482" t="s">
        <v>130</v>
      </c>
      <c r="F20" s="505">
        <v>0</v>
      </c>
      <c r="G20" s="534">
        <v>0.5414229798006891</v>
      </c>
      <c r="H20" s="563">
        <v>0.60083270202291128</v>
      </c>
      <c r="I20" s="581">
        <v>0.67374936868957791</v>
      </c>
      <c r="J20" s="72"/>
      <c r="K20" s="77"/>
    </row>
    <row r="21" spans="1:13" x14ac:dyDescent="0.3">
      <c r="A21" s="480">
        <v>4</v>
      </c>
      <c r="B21" s="476" t="s">
        <v>131</v>
      </c>
      <c r="C21" s="481">
        <v>7.8080000877380371</v>
      </c>
      <c r="D21" s="477">
        <v>0.78399991989135742</v>
      </c>
      <c r="E21" s="482" t="s">
        <v>132</v>
      </c>
      <c r="F21" s="505">
        <v>1.3888888888888889E-3</v>
      </c>
      <c r="G21" s="534">
        <v>0.54180479800382042</v>
      </c>
      <c r="H21" s="563">
        <v>0.6012145202260426</v>
      </c>
      <c r="I21" s="581">
        <v>0.67413118689270934</v>
      </c>
      <c r="J21" s="72"/>
      <c r="K21" s="77"/>
    </row>
    <row r="22" spans="1:13" x14ac:dyDescent="0.3">
      <c r="A22" s="480">
        <v>5</v>
      </c>
      <c r="B22" s="476" t="s">
        <v>133</v>
      </c>
      <c r="C22" s="481">
        <v>8.5920000076293945</v>
      </c>
      <c r="D22" s="477">
        <v>4.555999755859375</v>
      </c>
      <c r="E22" s="482" t="s">
        <v>134</v>
      </c>
      <c r="F22" s="505">
        <v>3.472222222222222E-3</v>
      </c>
      <c r="G22" s="534">
        <v>0.54329395761767907</v>
      </c>
      <c r="H22" s="563">
        <v>0.60270367983990125</v>
      </c>
      <c r="I22" s="581">
        <v>0.67562034650656788</v>
      </c>
      <c r="J22" s="72"/>
      <c r="K22" s="77"/>
    </row>
    <row r="23" spans="1:13" x14ac:dyDescent="0.3">
      <c r="A23" s="480">
        <v>6</v>
      </c>
      <c r="B23" s="476" t="s">
        <v>186</v>
      </c>
      <c r="C23" s="481">
        <v>13.14799976348877</v>
      </c>
      <c r="D23" s="477">
        <v>2.1500005722045898</v>
      </c>
      <c r="E23" s="482" t="s">
        <v>187</v>
      </c>
      <c r="F23" s="505">
        <v>1.3888888888888889E-3</v>
      </c>
      <c r="G23" s="534">
        <v>0.54675440802685416</v>
      </c>
      <c r="H23" s="563">
        <v>0.60616413024907634</v>
      </c>
      <c r="I23" s="581">
        <v>0.67908079691574308</v>
      </c>
      <c r="J23" s="72"/>
      <c r="K23" s="77"/>
    </row>
    <row r="24" spans="1:13" x14ac:dyDescent="0.3">
      <c r="A24" s="480">
        <v>7</v>
      </c>
      <c r="B24" s="476" t="s">
        <v>188</v>
      </c>
      <c r="C24" s="481">
        <v>15.298000335693359</v>
      </c>
      <c r="D24" s="477">
        <v>1.4939994812011719</v>
      </c>
      <c r="E24" s="482" t="s">
        <v>189</v>
      </c>
      <c r="F24" s="505">
        <v>1.3888888888888889E-3</v>
      </c>
      <c r="G24" s="534">
        <v>0.54804207997319565</v>
      </c>
      <c r="H24" s="563">
        <v>0.60745180219541783</v>
      </c>
      <c r="I24" s="581">
        <v>0.68036846886208446</v>
      </c>
      <c r="J24" s="72"/>
      <c r="K24" s="77"/>
    </row>
    <row r="25" spans="1:13" x14ac:dyDescent="0.3">
      <c r="A25" s="480">
        <v>8</v>
      </c>
      <c r="B25" s="476" t="s">
        <v>190</v>
      </c>
      <c r="C25" s="481">
        <v>16.791999816894531</v>
      </c>
      <c r="D25" s="477">
        <v>1.8929996490478516</v>
      </c>
      <c r="E25" s="482" t="s">
        <v>191</v>
      </c>
      <c r="F25" s="505">
        <v>6.9444444444444447E-4</v>
      </c>
      <c r="G25" s="534">
        <v>0.54899003623286635</v>
      </c>
      <c r="H25" s="563">
        <v>0.60839975845508854</v>
      </c>
      <c r="I25" s="581">
        <v>0.68131642512175516</v>
      </c>
      <c r="J25" s="72"/>
      <c r="K25" s="77"/>
    </row>
    <row r="26" spans="1:13" x14ac:dyDescent="0.3">
      <c r="A26" s="480">
        <v>9</v>
      </c>
      <c r="B26" s="476" t="s">
        <v>192</v>
      </c>
      <c r="C26" s="481">
        <v>18.684999465942383</v>
      </c>
      <c r="D26" s="477">
        <v>4.0910015106201172</v>
      </c>
      <c r="E26" s="482" t="s">
        <v>193</v>
      </c>
      <c r="F26" s="505">
        <v>4.1666666666666666E-3</v>
      </c>
      <c r="G26" s="534">
        <v>0.55010896725468617</v>
      </c>
      <c r="H26" s="563">
        <v>0.60951868947690835</v>
      </c>
      <c r="I26" s="581">
        <v>0.68243535614357509</v>
      </c>
      <c r="J26" s="72"/>
      <c r="K26" s="77"/>
    </row>
    <row r="27" spans="1:13" x14ac:dyDescent="0.3">
      <c r="A27" s="480">
        <v>10</v>
      </c>
      <c r="B27" s="476" t="s">
        <v>194</v>
      </c>
      <c r="C27" s="481">
        <v>22.7760009765625</v>
      </c>
      <c r="D27" s="477">
        <v>0.55699920654296875</v>
      </c>
      <c r="E27" s="482" t="s">
        <v>195</v>
      </c>
      <c r="F27" s="505">
        <v>6.9444444444444447E-4</v>
      </c>
      <c r="G27" s="534">
        <v>0.55395299145450372</v>
      </c>
      <c r="H27" s="563">
        <v>0.6133627136767259</v>
      </c>
      <c r="I27" s="581">
        <v>0.68627938034339264</v>
      </c>
      <c r="J27" s="72"/>
      <c r="K27" s="77"/>
    </row>
    <row r="28" spans="1:13" x14ac:dyDescent="0.3">
      <c r="A28" s="480">
        <v>11</v>
      </c>
      <c r="B28" s="476" t="s">
        <v>196</v>
      </c>
      <c r="C28" s="481">
        <v>23.333000183105469</v>
      </c>
      <c r="D28" s="477">
        <v>3.86199951171875</v>
      </c>
      <c r="E28" s="482" t="s">
        <v>197</v>
      </c>
      <c r="F28" s="505">
        <v>2.7777777777777779E-3</v>
      </c>
      <c r="G28" s="534">
        <v>0.554512871413116</v>
      </c>
      <c r="H28" s="563">
        <v>0.61392259363533819</v>
      </c>
      <c r="I28" s="581">
        <v>0.68683926030200482</v>
      </c>
      <c r="J28" s="72"/>
      <c r="K28" s="77"/>
    </row>
    <row r="29" spans="1:13" x14ac:dyDescent="0.3">
      <c r="A29" s="480">
        <v>12</v>
      </c>
      <c r="B29" s="476" t="s">
        <v>198</v>
      </c>
      <c r="C29" s="481">
        <v>27.194999694824219</v>
      </c>
      <c r="D29" s="477">
        <v>1.1189994812011719</v>
      </c>
      <c r="E29" s="482" t="s">
        <v>199</v>
      </c>
      <c r="F29" s="505">
        <v>2.0833333333333333E-3</v>
      </c>
      <c r="G29" s="534">
        <v>0.55734047324105418</v>
      </c>
      <c r="H29" s="563">
        <v>0.61675019546327636</v>
      </c>
      <c r="I29" s="581">
        <v>0.68966686212994299</v>
      </c>
      <c r="J29" s="72"/>
      <c r="K29" s="77"/>
    </row>
    <row r="30" spans="1:13" x14ac:dyDescent="0.3">
      <c r="A30" s="480">
        <v>13</v>
      </c>
      <c r="B30" s="476" t="s">
        <v>200</v>
      </c>
      <c r="C30" s="481">
        <v>28.313999176025391</v>
      </c>
      <c r="D30" s="477">
        <v>0.74500083923339844</v>
      </c>
      <c r="E30" s="482" t="s">
        <v>201</v>
      </c>
      <c r="F30" s="505">
        <v>6.9444444444444447E-4</v>
      </c>
      <c r="G30" s="534">
        <v>0.55948468410916952</v>
      </c>
      <c r="H30" s="563">
        <v>0.6188944063313917</v>
      </c>
      <c r="I30" s="581">
        <v>0.69181107299805844</v>
      </c>
      <c r="J30" s="72"/>
      <c r="K30" s="77"/>
    </row>
    <row r="31" spans="1:13" x14ac:dyDescent="0.3">
      <c r="A31" s="480">
        <v>14</v>
      </c>
      <c r="B31" s="476" t="s">
        <v>202</v>
      </c>
      <c r="C31" s="481">
        <v>29.059000015258789</v>
      </c>
      <c r="D31" s="477">
        <v>0.53700065612792969</v>
      </c>
      <c r="E31" s="482" t="s">
        <v>203</v>
      </c>
      <c r="F31" s="505">
        <v>6.9444444444444447E-4</v>
      </c>
      <c r="G31" s="534">
        <v>0.56031008473843325</v>
      </c>
      <c r="H31" s="563">
        <v>0.61971980696065543</v>
      </c>
      <c r="I31" s="581">
        <v>0.69263647362732195</v>
      </c>
      <c r="J31" s="72"/>
      <c r="K31" s="77"/>
    </row>
    <row r="32" spans="1:13" x14ac:dyDescent="0.3">
      <c r="A32" s="480">
        <v>15</v>
      </c>
      <c r="B32" s="476" t="s">
        <v>204</v>
      </c>
      <c r="C32" s="481">
        <v>29.596000671386719</v>
      </c>
      <c r="D32" s="477">
        <v>0.38199996948242188</v>
      </c>
      <c r="E32" s="482" t="s">
        <v>205</v>
      </c>
      <c r="F32" s="505">
        <v>6.9444444444444447E-4</v>
      </c>
      <c r="G32" s="534">
        <v>0.56090503794040802</v>
      </c>
      <c r="H32" s="563">
        <v>0.62031476016263021</v>
      </c>
      <c r="I32" s="581">
        <v>0.69323142682929695</v>
      </c>
      <c r="J32" s="72"/>
      <c r="K32" s="77"/>
    </row>
    <row r="33" spans="1:13" ht="15" thickBot="1" x14ac:dyDescent="0.35">
      <c r="A33" s="480" t="s">
        <v>347</v>
      </c>
      <c r="B33" s="476"/>
      <c r="C33" s="481">
        <v>29.978000640869141</v>
      </c>
      <c r="D33" s="477">
        <v>-29.978000640869141</v>
      </c>
      <c r="E33" s="482">
        <v>6816</v>
      </c>
      <c r="F33" s="482" t="s">
        <v>347</v>
      </c>
      <c r="G33" s="534">
        <v>0.5620128367053121</v>
      </c>
      <c r="H33" s="563">
        <v>0.62142255892753429</v>
      </c>
      <c r="I33" s="581">
        <v>0.69433922559420103</v>
      </c>
      <c r="J33" s="72"/>
      <c r="K33" s="77"/>
    </row>
    <row r="34" spans="1:13" x14ac:dyDescent="0.3">
      <c r="A34" s="484"/>
      <c r="B34" s="485"/>
      <c r="C34" s="485"/>
      <c r="D34" s="486"/>
      <c r="E34" s="487"/>
      <c r="F34" s="488" t="s">
        <v>42</v>
      </c>
      <c r="G34" s="535" t="s">
        <v>48</v>
      </c>
      <c r="H34" s="564" t="s">
        <v>48</v>
      </c>
      <c r="I34" s="582" t="s">
        <v>48</v>
      </c>
      <c r="J34" s="72"/>
    </row>
    <row r="35" spans="1:13" x14ac:dyDescent="0.3">
      <c r="A35" s="472"/>
      <c r="B35" s="466"/>
      <c r="C35" s="466"/>
      <c r="D35" s="490"/>
      <c r="E35" s="491"/>
      <c r="F35" s="492" t="s">
        <v>43</v>
      </c>
      <c r="G35" s="536">
        <v>29.978000640869141</v>
      </c>
      <c r="H35" s="565">
        <v>29.978000640869141</v>
      </c>
      <c r="I35" s="583">
        <v>29.978000640869141</v>
      </c>
      <c r="J35" s="72"/>
    </row>
    <row r="36" spans="1:13" x14ac:dyDescent="0.3">
      <c r="A36" s="472"/>
      <c r="B36" s="466"/>
      <c r="C36" s="466"/>
      <c r="D36" s="490"/>
      <c r="E36" s="491"/>
      <c r="F36" s="492" t="s">
        <v>44</v>
      </c>
      <c r="G36" s="537">
        <v>2.7291666136847602E-2</v>
      </c>
      <c r="H36" s="566">
        <v>2.7291666136847602E-2</v>
      </c>
      <c r="I36" s="584">
        <v>2.7291666136847602E-2</v>
      </c>
      <c r="J36" s="72"/>
    </row>
    <row r="37" spans="1:13" ht="15" thickBot="1" x14ac:dyDescent="0.35">
      <c r="A37" s="495"/>
      <c r="B37" s="496"/>
      <c r="C37" s="496"/>
      <c r="D37" s="497"/>
      <c r="E37" s="653" t="s">
        <v>45</v>
      </c>
      <c r="F37" s="654"/>
      <c r="G37" s="538">
        <v>45.767940798226881</v>
      </c>
      <c r="H37" s="567">
        <v>45.767940798226881</v>
      </c>
      <c r="I37" s="585">
        <v>45.767940798226881</v>
      </c>
      <c r="J37" s="72"/>
    </row>
    <row r="38" spans="1:13" s="59" customFormat="1" x14ac:dyDescent="0.3">
      <c r="A38" s="485"/>
      <c r="B38" s="485"/>
      <c r="C38" s="499"/>
      <c r="D38" s="485"/>
      <c r="E38" s="485"/>
      <c r="F38" s="485"/>
      <c r="G38" s="500"/>
      <c r="H38" s="485"/>
      <c r="M38" s="62"/>
    </row>
    <row r="39" spans="1:13" s="59" customFormat="1" x14ac:dyDescent="0.3">
      <c r="A39" s="466"/>
      <c r="B39" s="466"/>
      <c r="C39" s="501"/>
      <c r="D39" s="468"/>
      <c r="E39" s="469"/>
      <c r="F39" s="467" t="s">
        <v>182</v>
      </c>
      <c r="G39" s="468"/>
      <c r="H39" s="469"/>
      <c r="I39" s="67"/>
      <c r="J39" s="67"/>
      <c r="K39" s="67"/>
      <c r="L39" s="67"/>
    </row>
    <row r="40" spans="1:13" ht="12.75" customHeight="1" x14ac:dyDescent="0.3">
      <c r="A40" s="655" t="s">
        <v>206</v>
      </c>
      <c r="B40" s="655"/>
      <c r="C40" s="655"/>
      <c r="D40" s="655"/>
      <c r="E40" s="655"/>
      <c r="F40" s="655"/>
      <c r="G40" s="470"/>
      <c r="H40" s="470"/>
      <c r="I40" s="59"/>
      <c r="J40" s="61"/>
      <c r="K40" s="71"/>
      <c r="L40" s="71"/>
    </row>
    <row r="41" spans="1:13" ht="14.4" customHeight="1" thickBot="1" x14ac:dyDescent="0.35">
      <c r="A41" s="465"/>
      <c r="B41" s="465"/>
      <c r="C41" s="465"/>
      <c r="D41" s="466"/>
      <c r="E41" s="466"/>
      <c r="F41" s="465"/>
      <c r="G41" s="466" t="s">
        <v>378</v>
      </c>
      <c r="H41" s="466" t="s">
        <v>377</v>
      </c>
      <c r="I41" s="437" t="s">
        <v>378</v>
      </c>
    </row>
    <row r="42" spans="1:13" ht="14.4" customHeight="1" x14ac:dyDescent="0.3">
      <c r="A42" s="656" t="s">
        <v>0</v>
      </c>
      <c r="B42" s="658" t="s">
        <v>36</v>
      </c>
      <c r="C42" s="658" t="s">
        <v>37</v>
      </c>
      <c r="D42" s="650" t="s">
        <v>38</v>
      </c>
      <c r="E42" s="658" t="s">
        <v>39</v>
      </c>
      <c r="F42" s="658" t="s">
        <v>40</v>
      </c>
      <c r="G42" s="471" t="s">
        <v>41</v>
      </c>
      <c r="H42" s="559" t="s">
        <v>41</v>
      </c>
      <c r="I42" s="541" t="s">
        <v>41</v>
      </c>
    </row>
    <row r="43" spans="1:13" ht="15" customHeight="1" x14ac:dyDescent="0.3">
      <c r="A43" s="648"/>
      <c r="B43" s="651"/>
      <c r="C43" s="651"/>
      <c r="D43" s="651"/>
      <c r="E43" s="651"/>
      <c r="F43" s="651"/>
      <c r="G43" s="473">
        <v>2</v>
      </c>
      <c r="H43" s="560">
        <v>4</v>
      </c>
      <c r="I43" s="542">
        <f>H43+2</f>
        <v>6</v>
      </c>
    </row>
    <row r="44" spans="1:13" ht="15" thickBot="1" x14ac:dyDescent="0.35">
      <c r="A44" s="657"/>
      <c r="B44" s="659"/>
      <c r="C44" s="659"/>
      <c r="D44" s="652"/>
      <c r="E44" s="659"/>
      <c r="F44" s="659"/>
      <c r="G44" s="474" t="s">
        <v>207</v>
      </c>
      <c r="H44" s="561" t="s">
        <v>208</v>
      </c>
      <c r="I44" s="543" t="s">
        <v>208</v>
      </c>
      <c r="J44" s="76"/>
      <c r="K44" s="77"/>
    </row>
    <row r="45" spans="1:13" x14ac:dyDescent="0.3">
      <c r="A45" s="475">
        <v>1</v>
      </c>
      <c r="B45" s="506" t="s">
        <v>313</v>
      </c>
      <c r="C45" s="477">
        <v>0</v>
      </c>
      <c r="D45" s="477">
        <v>0.28499999642372131</v>
      </c>
      <c r="E45" s="478">
        <v>6816</v>
      </c>
      <c r="F45" s="504">
        <v>0</v>
      </c>
      <c r="G45" s="479">
        <v>0.29552083333333334</v>
      </c>
      <c r="H45" s="562"/>
      <c r="I45" s="544"/>
      <c r="K45" s="77"/>
    </row>
    <row r="46" spans="1:13" x14ac:dyDescent="0.3">
      <c r="A46" s="480">
        <v>2</v>
      </c>
      <c r="B46" s="476" t="s">
        <v>204</v>
      </c>
      <c r="C46" s="481">
        <v>0.28499999642372131</v>
      </c>
      <c r="D46" s="477">
        <v>0.75400003790855408</v>
      </c>
      <c r="E46" s="482" t="s">
        <v>209</v>
      </c>
      <c r="F46" s="505">
        <v>1.3888888888888889E-3</v>
      </c>
      <c r="G46" s="483">
        <v>0.29583326693967482</v>
      </c>
      <c r="H46" s="563"/>
      <c r="I46" s="545">
        <v>0.56597222222222221</v>
      </c>
      <c r="K46" s="77"/>
    </row>
    <row r="47" spans="1:13" x14ac:dyDescent="0.3">
      <c r="A47" s="480">
        <v>3</v>
      </c>
      <c r="B47" s="476" t="s">
        <v>202</v>
      </c>
      <c r="C47" s="481">
        <v>1.0390000343322754</v>
      </c>
      <c r="D47" s="477">
        <v>0.80700004100799561</v>
      </c>
      <c r="E47" s="482" t="s">
        <v>210</v>
      </c>
      <c r="F47" s="505">
        <v>6.9444444444444447E-4</v>
      </c>
      <c r="G47" s="483">
        <v>0.29676769084146282</v>
      </c>
      <c r="H47" s="563"/>
      <c r="I47" s="545">
        <v>0.56736111111111109</v>
      </c>
      <c r="K47" s="77"/>
    </row>
    <row r="48" spans="1:13" x14ac:dyDescent="0.3">
      <c r="A48" s="480">
        <v>4</v>
      </c>
      <c r="B48" s="476" t="s">
        <v>200</v>
      </c>
      <c r="C48" s="481">
        <v>1.846000075340271</v>
      </c>
      <c r="D48" s="477">
        <v>1.0640000104904175</v>
      </c>
      <c r="E48" s="482" t="s">
        <v>211</v>
      </c>
      <c r="F48" s="505">
        <v>1.3888888888888889E-3</v>
      </c>
      <c r="G48" s="483">
        <v>0.29773981691622764</v>
      </c>
      <c r="H48" s="563"/>
      <c r="I48" s="545">
        <v>0.56805555555555554</v>
      </c>
      <c r="K48" s="77"/>
    </row>
    <row r="49" spans="1:11" x14ac:dyDescent="0.3">
      <c r="A49" s="480">
        <v>5</v>
      </c>
      <c r="B49" s="476" t="s">
        <v>198</v>
      </c>
      <c r="C49" s="481">
        <v>2.9100000858306885</v>
      </c>
      <c r="D49" s="477">
        <v>6.7870004177093506</v>
      </c>
      <c r="E49" s="482" t="s">
        <v>212</v>
      </c>
      <c r="F49" s="505">
        <v>6.2499999999999995E-3</v>
      </c>
      <c r="G49" s="483">
        <v>0.29865466078272451</v>
      </c>
      <c r="H49" s="563"/>
      <c r="I49" s="545">
        <v>0.56944444444444442</v>
      </c>
      <c r="K49" s="77"/>
    </row>
    <row r="50" spans="1:11" x14ac:dyDescent="0.3">
      <c r="A50" s="480">
        <v>6</v>
      </c>
      <c r="B50" s="476" t="s">
        <v>213</v>
      </c>
      <c r="C50" s="481">
        <v>9.6970005035400391</v>
      </c>
      <c r="D50" s="477">
        <v>5.9099998474121094</v>
      </c>
      <c r="E50" s="482" t="s">
        <v>214</v>
      </c>
      <c r="F50" s="505">
        <v>4.8611111111111112E-3</v>
      </c>
      <c r="G50" s="483">
        <v>0.30514094751025561</v>
      </c>
      <c r="H50" s="563"/>
      <c r="I50" s="545"/>
      <c r="K50" s="77"/>
    </row>
    <row r="51" spans="1:11" s="363" customFormat="1" x14ac:dyDescent="0.3">
      <c r="A51" s="480">
        <v>7</v>
      </c>
      <c r="B51" s="476" t="s">
        <v>194</v>
      </c>
      <c r="C51" s="481">
        <v>15.607000350952148</v>
      </c>
      <c r="D51" s="477">
        <v>0.55699920654296875</v>
      </c>
      <c r="E51" s="482" t="s">
        <v>195</v>
      </c>
      <c r="F51" s="505">
        <v>6.9444444444444447E-4</v>
      </c>
      <c r="G51" s="483">
        <v>0.31037660256561495</v>
      </c>
      <c r="H51" s="563">
        <v>0.62986111111111109</v>
      </c>
      <c r="I51" s="545">
        <v>0.5708333333333333</v>
      </c>
      <c r="K51" s="77"/>
    </row>
    <row r="52" spans="1:11" x14ac:dyDescent="0.3">
      <c r="A52" s="480">
        <v>8</v>
      </c>
      <c r="B52" s="476" t="s">
        <v>196</v>
      </c>
      <c r="C52" s="481">
        <v>16.163999557495117</v>
      </c>
      <c r="D52" s="477">
        <v>2.0170001983642578</v>
      </c>
      <c r="E52" s="482" t="s">
        <v>197</v>
      </c>
      <c r="F52" s="505">
        <v>2.7777777777777779E-3</v>
      </c>
      <c r="G52" s="483">
        <v>0.31093648252422712</v>
      </c>
      <c r="H52" s="563">
        <v>0.63079759363533816</v>
      </c>
      <c r="I52" s="545">
        <v>0.57152777777777775</v>
      </c>
      <c r="J52" s="76"/>
      <c r="K52" s="77"/>
    </row>
    <row r="53" spans="1:11" x14ac:dyDescent="0.3">
      <c r="A53" s="480">
        <v>9</v>
      </c>
      <c r="B53" s="476" t="s">
        <v>215</v>
      </c>
      <c r="C53" s="481">
        <v>4.5869998931884766</v>
      </c>
      <c r="D53" s="477">
        <v>1.5960001945495605</v>
      </c>
      <c r="E53" s="482" t="s">
        <v>216</v>
      </c>
      <c r="F53" s="505">
        <v>1.3888888888888889E-3</v>
      </c>
      <c r="G53" s="483"/>
      <c r="H53" s="563">
        <v>0.63402777777389718</v>
      </c>
      <c r="I53" s="545"/>
      <c r="J53" s="77"/>
      <c r="K53" s="77"/>
    </row>
    <row r="54" spans="1:11" x14ac:dyDescent="0.3">
      <c r="A54" s="480">
        <v>10</v>
      </c>
      <c r="B54" s="476" t="s">
        <v>217</v>
      </c>
      <c r="C54" s="481">
        <v>6.1830000877380371</v>
      </c>
      <c r="D54" s="477">
        <v>2.3220000267028809</v>
      </c>
      <c r="E54" s="482" t="s">
        <v>218</v>
      </c>
      <c r="F54" s="505">
        <v>2.0833333333333333E-3</v>
      </c>
      <c r="G54" s="483"/>
      <c r="H54" s="563">
        <v>0.63530428612571588</v>
      </c>
      <c r="I54" s="545"/>
      <c r="J54" s="77"/>
      <c r="K54" s="77"/>
    </row>
    <row r="55" spans="1:11" x14ac:dyDescent="0.3">
      <c r="A55" s="480">
        <v>11</v>
      </c>
      <c r="B55" s="476" t="s">
        <v>219</v>
      </c>
      <c r="C55" s="481">
        <v>8.505000114440918</v>
      </c>
      <c r="D55" s="477">
        <v>1.7390003204345703</v>
      </c>
      <c r="E55" s="482" t="s">
        <v>220</v>
      </c>
      <c r="F55" s="505">
        <v>1.3888888888888889E-3</v>
      </c>
      <c r="G55" s="483"/>
      <c r="H55" s="563">
        <v>0.63702115799737702</v>
      </c>
      <c r="I55" s="545"/>
      <c r="J55" s="77"/>
      <c r="K55" s="77"/>
    </row>
    <row r="56" spans="1:11" x14ac:dyDescent="0.3">
      <c r="A56" s="480">
        <v>12</v>
      </c>
      <c r="B56" s="476" t="s">
        <v>221</v>
      </c>
      <c r="C56" s="481">
        <v>10.244000434875488</v>
      </c>
      <c r="D56" s="477">
        <v>1.1149997711181641</v>
      </c>
      <c r="E56" s="482" t="s">
        <v>222</v>
      </c>
      <c r="F56" s="505">
        <v>2.7777777777777779E-3</v>
      </c>
      <c r="G56" s="483"/>
      <c r="H56" s="563">
        <v>0.63870976630834819</v>
      </c>
      <c r="I56" s="545"/>
      <c r="J56" s="77"/>
      <c r="K56" s="77"/>
    </row>
    <row r="57" spans="1:11" x14ac:dyDescent="0.3">
      <c r="A57" s="480">
        <v>13</v>
      </c>
      <c r="B57" s="476" t="s">
        <v>192</v>
      </c>
      <c r="C57" s="481">
        <v>18.180999755859375</v>
      </c>
      <c r="D57" s="477">
        <v>3.3549995422363281</v>
      </c>
      <c r="E57" s="482" t="s">
        <v>223</v>
      </c>
      <c r="F57" s="505">
        <v>2.7777777777777779E-3</v>
      </c>
      <c r="G57" s="483">
        <v>0.31227918572090618</v>
      </c>
      <c r="H57" s="563"/>
      <c r="I57" s="545">
        <v>0.57291666666666663</v>
      </c>
      <c r="J57" s="77"/>
      <c r="K57" s="77"/>
    </row>
    <row r="58" spans="1:11" x14ac:dyDescent="0.3">
      <c r="A58" s="480">
        <v>14</v>
      </c>
      <c r="B58" s="476" t="s">
        <v>188</v>
      </c>
      <c r="C58" s="481">
        <v>21.535999298095703</v>
      </c>
      <c r="D58" s="477">
        <v>2.1300010681152344</v>
      </c>
      <c r="E58" s="482" t="s">
        <v>224</v>
      </c>
      <c r="F58" s="505">
        <v>1.3888888888888889E-3</v>
      </c>
      <c r="G58" s="483">
        <v>0.31475695944927956</v>
      </c>
      <c r="H58" s="563"/>
      <c r="I58" s="545">
        <v>0.5756944444444444</v>
      </c>
      <c r="J58" s="77"/>
      <c r="K58" s="77"/>
    </row>
    <row r="59" spans="1:11" x14ac:dyDescent="0.3">
      <c r="A59" s="480">
        <v>15</v>
      </c>
      <c r="B59" s="476" t="s">
        <v>186</v>
      </c>
      <c r="C59" s="481">
        <v>23.666000366210938</v>
      </c>
      <c r="D59" s="477">
        <v>3.6389999389648437</v>
      </c>
      <c r="E59" s="482" t="s">
        <v>225</v>
      </c>
      <c r="F59" s="505">
        <v>4.8611111111111112E-3</v>
      </c>
      <c r="G59" s="483">
        <v>0.3165193981632673</v>
      </c>
      <c r="H59" s="563"/>
      <c r="I59" s="545">
        <v>0.57708333333333328</v>
      </c>
      <c r="J59" s="77"/>
      <c r="K59" s="77"/>
    </row>
    <row r="60" spans="1:11" ht="15" thickBot="1" x14ac:dyDescent="0.35">
      <c r="A60" s="480">
        <v>16</v>
      </c>
      <c r="B60" s="476" t="s">
        <v>56</v>
      </c>
      <c r="C60" s="481">
        <v>27.305000305175781</v>
      </c>
      <c r="D60" s="477">
        <v>-26.748000264167786</v>
      </c>
      <c r="E60" s="482" t="s">
        <v>57</v>
      </c>
      <c r="F60" s="482" t="s">
        <v>347</v>
      </c>
      <c r="G60" s="483">
        <v>0.32086805555555559</v>
      </c>
      <c r="H60" s="563">
        <v>0.64100694444444439</v>
      </c>
      <c r="I60" s="545">
        <v>0.58124999999999993</v>
      </c>
      <c r="J60" s="77"/>
      <c r="K60" s="77"/>
    </row>
    <row r="61" spans="1:11" x14ac:dyDescent="0.3">
      <c r="A61" s="484"/>
      <c r="B61" s="485"/>
      <c r="C61" s="485"/>
      <c r="D61" s="486"/>
      <c r="E61" s="502"/>
      <c r="F61" s="488" t="s">
        <v>42</v>
      </c>
      <c r="G61" s="489" t="s">
        <v>48</v>
      </c>
      <c r="H61" s="564" t="s">
        <v>48</v>
      </c>
      <c r="I61" s="546" t="s">
        <v>48</v>
      </c>
    </row>
    <row r="62" spans="1:11" x14ac:dyDescent="0.3">
      <c r="A62" s="472"/>
      <c r="B62" s="466"/>
      <c r="C62" s="466"/>
      <c r="D62" s="490"/>
      <c r="E62" s="503"/>
      <c r="F62" s="492" t="s">
        <v>43</v>
      </c>
      <c r="G62" s="493">
        <v>27.305000305175781</v>
      </c>
      <c r="H62" s="565">
        <v>11.359000205993652</v>
      </c>
      <c r="I62" s="547">
        <v>16.010000000000002</v>
      </c>
    </row>
    <row r="63" spans="1:11" x14ac:dyDescent="0.3">
      <c r="A63" s="472"/>
      <c r="B63" s="466"/>
      <c r="C63" s="466"/>
      <c r="D63" s="490"/>
      <c r="E63" s="503"/>
      <c r="F63" s="492" t="s">
        <v>44</v>
      </c>
      <c r="G63" s="494">
        <v>2.5347222222222222E-2</v>
      </c>
      <c r="H63" s="566">
        <v>1.0763888888888889E-2</v>
      </c>
      <c r="I63" s="548">
        <f>I60-I45</f>
        <v>0.58124999999999993</v>
      </c>
    </row>
    <row r="64" spans="1:11" ht="15" thickBot="1" x14ac:dyDescent="0.35">
      <c r="A64" s="472"/>
      <c r="B64" s="466"/>
      <c r="C64" s="466"/>
      <c r="D64" s="490"/>
      <c r="E64" s="653" t="s">
        <v>45</v>
      </c>
      <c r="F64" s="654"/>
      <c r="G64" s="498">
        <v>44.88493200850813</v>
      </c>
      <c r="H64" s="567">
        <v>43.97032337803995</v>
      </c>
      <c r="I64" s="549">
        <v>44</v>
      </c>
    </row>
    <row r="65" spans="1:12" x14ac:dyDescent="0.3">
      <c r="A65" s="73"/>
      <c r="B65" s="73"/>
      <c r="C65" s="73"/>
      <c r="D65" s="73"/>
      <c r="E65" s="73"/>
      <c r="F65" s="73"/>
      <c r="G65" s="73"/>
      <c r="H65" s="73"/>
    </row>
    <row r="66" spans="1:12" x14ac:dyDescent="0.3">
      <c r="B66" s="78" t="s">
        <v>332</v>
      </c>
      <c r="C66" s="58"/>
      <c r="D66" s="58"/>
      <c r="E66" s="58"/>
      <c r="F66" s="58"/>
      <c r="G66" s="58"/>
      <c r="H66" s="58"/>
    </row>
    <row r="67" spans="1:12" x14ac:dyDescent="0.3">
      <c r="B67" s="634" t="s">
        <v>333</v>
      </c>
      <c r="C67" s="634"/>
      <c r="D67" s="634"/>
      <c r="E67" s="634"/>
      <c r="F67" s="634"/>
      <c r="G67" s="634"/>
      <c r="H67" s="634"/>
    </row>
    <row r="68" spans="1:12" x14ac:dyDescent="0.3">
      <c r="B68" s="635" t="s">
        <v>334</v>
      </c>
      <c r="C68" s="635"/>
      <c r="D68" s="635"/>
      <c r="E68" s="635"/>
      <c r="F68" s="635"/>
      <c r="G68" s="635"/>
      <c r="H68" s="635"/>
    </row>
    <row r="69" spans="1:12" x14ac:dyDescent="0.3">
      <c r="B69" s="635"/>
      <c r="C69" s="635"/>
      <c r="D69" s="635"/>
      <c r="E69" s="635"/>
      <c r="F69" s="635"/>
      <c r="G69" s="635"/>
      <c r="H69" s="635"/>
      <c r="J69" s="57" t="s">
        <v>322</v>
      </c>
      <c r="L69" s="59" t="s">
        <v>328</v>
      </c>
    </row>
    <row r="70" spans="1:12" x14ac:dyDescent="0.3">
      <c r="B70" s="79"/>
    </row>
    <row r="71" spans="1:12" x14ac:dyDescent="0.3">
      <c r="B71" s="80"/>
    </row>
  </sheetData>
  <mergeCells count="21">
    <mergeCell ref="B42:B44"/>
    <mergeCell ref="C42:C44"/>
    <mergeCell ref="D42:D44"/>
    <mergeCell ref="E42:E44"/>
    <mergeCell ref="F42:F44"/>
    <mergeCell ref="B67:H67"/>
    <mergeCell ref="B68:H69"/>
    <mergeCell ref="A9:E9"/>
    <mergeCell ref="A10:F10"/>
    <mergeCell ref="C12:D12"/>
    <mergeCell ref="C13:D13"/>
    <mergeCell ref="A15:A17"/>
    <mergeCell ref="B15:B17"/>
    <mergeCell ref="C15:C17"/>
    <mergeCell ref="D15:D17"/>
    <mergeCell ref="E15:E17"/>
    <mergeCell ref="F15:F17"/>
    <mergeCell ref="E64:F64"/>
    <mergeCell ref="E37:F37"/>
    <mergeCell ref="A40:F40"/>
    <mergeCell ref="A42:A44"/>
  </mergeCells>
  <pageMargins left="0.19685039370078741" right="0.19685039370078741" top="0.39370078740157483" bottom="0.39370078740157483" header="0" footer="0"/>
  <pageSetup paperSize="9" scale="57" pageOrder="overThenDown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W56"/>
  <sheetViews>
    <sheetView topLeftCell="A22" zoomScaleNormal="100" workbookViewId="0">
      <selection activeCell="J29" sqref="J29"/>
    </sheetView>
  </sheetViews>
  <sheetFormatPr defaultColWidth="8.88671875" defaultRowHeight="14.4" x14ac:dyDescent="0.3"/>
  <cols>
    <col min="1" max="1" width="3.44140625" style="204" customWidth="1"/>
    <col min="2" max="2" width="18.88671875" style="204" bestFit="1" customWidth="1"/>
    <col min="3" max="3" width="8.109375" style="204" customWidth="1"/>
    <col min="4" max="4" width="8.6640625" style="204" customWidth="1"/>
    <col min="5" max="5" width="8.109375" style="204" customWidth="1"/>
    <col min="6" max="6" width="10" style="204" customWidth="1"/>
    <col min="7" max="7" width="9.33203125" style="204" bestFit="1" customWidth="1"/>
    <col min="8" max="15" width="6.5546875" style="204" customWidth="1"/>
    <col min="16" max="16384" width="8.88671875" style="204"/>
  </cols>
  <sheetData>
    <row r="1" spans="1:13" x14ac:dyDescent="0.3">
      <c r="A1" s="204" t="s">
        <v>326</v>
      </c>
    </row>
    <row r="2" spans="1:13" x14ac:dyDescent="0.3">
      <c r="A2" s="204" t="s">
        <v>327</v>
      </c>
    </row>
    <row r="4" spans="1:13" x14ac:dyDescent="0.3">
      <c r="A4" s="204" t="s">
        <v>337</v>
      </c>
      <c r="F4" s="58" t="s">
        <v>328</v>
      </c>
    </row>
    <row r="5" spans="1:13" x14ac:dyDescent="0.3">
      <c r="A5" s="204" t="s">
        <v>32</v>
      </c>
      <c r="F5" s="58" t="s">
        <v>329</v>
      </c>
    </row>
    <row r="6" spans="1:13" x14ac:dyDescent="0.3">
      <c r="A6" s="204" t="s">
        <v>46</v>
      </c>
      <c r="F6" s="58" t="s">
        <v>330</v>
      </c>
    </row>
    <row r="7" spans="1:13" x14ac:dyDescent="0.3">
      <c r="A7" s="204" t="s">
        <v>47</v>
      </c>
      <c r="F7" s="58" t="s">
        <v>331</v>
      </c>
    </row>
    <row r="8" spans="1:13" s="205" customFormat="1" x14ac:dyDescent="0.3">
      <c r="C8" s="60"/>
      <c r="G8" s="170"/>
      <c r="M8" s="171"/>
    </row>
    <row r="9" spans="1:13" s="205" customFormat="1" x14ac:dyDescent="0.3">
      <c r="A9" s="636" t="s">
        <v>33</v>
      </c>
      <c r="B9" s="636"/>
      <c r="C9" s="636"/>
      <c r="D9" s="636"/>
      <c r="E9" s="636"/>
      <c r="F9" s="172" t="s">
        <v>226</v>
      </c>
      <c r="G9" s="173"/>
      <c r="H9" s="174"/>
      <c r="L9" s="175"/>
    </row>
    <row r="10" spans="1:13" s="205" customFormat="1" x14ac:dyDescent="0.3">
      <c r="A10" s="637" t="s">
        <v>227</v>
      </c>
      <c r="B10" s="637"/>
      <c r="C10" s="637"/>
      <c r="D10" s="637"/>
      <c r="E10" s="637"/>
      <c r="F10" s="637"/>
      <c r="G10" s="176"/>
      <c r="H10" s="176"/>
      <c r="I10" s="176"/>
      <c r="J10" s="176"/>
      <c r="K10" s="176"/>
      <c r="L10" s="176"/>
    </row>
    <row r="11" spans="1:13" s="205" customFormat="1" ht="10.5" customHeight="1" x14ac:dyDescent="0.3">
      <c r="C11" s="68"/>
      <c r="D11" s="68"/>
      <c r="E11" s="68"/>
      <c r="F11" s="68"/>
      <c r="G11" s="176"/>
      <c r="H11" s="176"/>
      <c r="I11" s="176"/>
      <c r="J11" s="176"/>
      <c r="K11" s="176"/>
      <c r="L11" s="176"/>
    </row>
    <row r="12" spans="1:13" s="205" customFormat="1" ht="14.4" customHeight="1" x14ac:dyDescent="0.3">
      <c r="A12" s="205" t="s">
        <v>34</v>
      </c>
      <c r="C12" s="638" t="s">
        <v>376</v>
      </c>
      <c r="D12" s="638"/>
      <c r="E12" s="68"/>
      <c r="F12" s="68"/>
      <c r="G12" s="176"/>
      <c r="H12" s="176"/>
      <c r="I12" s="176"/>
      <c r="J12" s="176"/>
      <c r="K12" s="176"/>
      <c r="L12" s="176"/>
    </row>
    <row r="13" spans="1:13" s="205" customFormat="1" x14ac:dyDescent="0.3">
      <c r="A13" s="69" t="s">
        <v>35</v>
      </c>
      <c r="C13" s="637" t="s">
        <v>325</v>
      </c>
      <c r="D13" s="637"/>
      <c r="E13" s="68"/>
      <c r="F13" s="68"/>
      <c r="G13" s="176"/>
      <c r="H13" s="176"/>
      <c r="I13" s="176"/>
      <c r="J13" s="176"/>
      <c r="K13" s="176"/>
      <c r="L13" s="176"/>
    </row>
    <row r="14" spans="1:13" ht="12.75" customHeight="1" thickBot="1" x14ac:dyDescent="0.35">
      <c r="D14" s="205"/>
      <c r="E14" s="205"/>
      <c r="G14" s="324" t="s">
        <v>378</v>
      </c>
      <c r="H14" s="324" t="s">
        <v>377</v>
      </c>
      <c r="I14" s="324" t="s">
        <v>377</v>
      </c>
      <c r="J14" s="170"/>
      <c r="K14" s="177"/>
      <c r="L14" s="177"/>
    </row>
    <row r="15" spans="1:13" x14ac:dyDescent="0.3">
      <c r="A15" s="628" t="s">
        <v>0</v>
      </c>
      <c r="B15" s="631" t="s">
        <v>36</v>
      </c>
      <c r="C15" s="631" t="s">
        <v>37</v>
      </c>
      <c r="D15" s="631" t="s">
        <v>38</v>
      </c>
      <c r="E15" s="631" t="s">
        <v>39</v>
      </c>
      <c r="F15" s="631" t="s">
        <v>40</v>
      </c>
      <c r="G15" s="568" t="s">
        <v>41</v>
      </c>
      <c r="H15" s="577" t="s">
        <v>41</v>
      </c>
      <c r="I15" s="559" t="s">
        <v>41</v>
      </c>
      <c r="J15" s="206"/>
    </row>
    <row r="16" spans="1:13" x14ac:dyDescent="0.3">
      <c r="A16" s="629"/>
      <c r="B16" s="632"/>
      <c r="C16" s="632"/>
      <c r="D16" s="632"/>
      <c r="E16" s="632"/>
      <c r="F16" s="632"/>
      <c r="G16" s="569" t="s">
        <v>1</v>
      </c>
      <c r="H16" s="578" t="s">
        <v>1</v>
      </c>
      <c r="I16" s="560">
        <f>H16+2</f>
        <v>3</v>
      </c>
      <c r="J16" s="206"/>
    </row>
    <row r="17" spans="1:13" ht="15" customHeight="1" thickBot="1" x14ac:dyDescent="0.35">
      <c r="A17" s="630"/>
      <c r="B17" s="633"/>
      <c r="C17" s="633"/>
      <c r="D17" s="633"/>
      <c r="E17" s="633"/>
      <c r="F17" s="633"/>
      <c r="G17" s="532" t="s">
        <v>228</v>
      </c>
      <c r="H17" s="561" t="s">
        <v>228</v>
      </c>
      <c r="I17" s="579" t="s">
        <v>229</v>
      </c>
      <c r="J17" s="206"/>
      <c r="K17" s="76"/>
    </row>
    <row r="18" spans="1:13" x14ac:dyDescent="0.3">
      <c r="A18" s="207">
        <f t="shared" ref="A18:A23" ca="1" si="0">IF(B18&lt;&gt;"",OFFSET(A18,-1,0)+1,"")</f>
        <v>1</v>
      </c>
      <c r="B18" s="208" t="s">
        <v>56</v>
      </c>
      <c r="C18" s="209">
        <v>0</v>
      </c>
      <c r="D18" s="209">
        <v>3.1210000514984131</v>
      </c>
      <c r="E18" s="210" t="s">
        <v>57</v>
      </c>
      <c r="F18" s="225">
        <v>3.472222222222222E-3</v>
      </c>
      <c r="G18" s="533">
        <v>0.53472222222222221</v>
      </c>
      <c r="H18" s="562">
        <v>0.5976041666666666</v>
      </c>
      <c r="I18" s="580">
        <v>0.68788194444444439</v>
      </c>
      <c r="J18" s="464"/>
      <c r="K18" s="76"/>
      <c r="L18" s="77"/>
    </row>
    <row r="19" spans="1:13" x14ac:dyDescent="0.3">
      <c r="A19" s="211">
        <f t="shared" ca="1" si="0"/>
        <v>2</v>
      </c>
      <c r="B19" s="208" t="s">
        <v>230</v>
      </c>
      <c r="C19" s="212">
        <v>3.1210000514984131</v>
      </c>
      <c r="D19" s="209">
        <v>2.3009998798370361</v>
      </c>
      <c r="E19" s="213" t="s">
        <v>231</v>
      </c>
      <c r="F19" s="226">
        <v>2.0833333333333333E-3</v>
      </c>
      <c r="G19" s="534">
        <v>0.53801165953600727</v>
      </c>
      <c r="H19" s="563">
        <v>0.60089360398045166</v>
      </c>
      <c r="I19" s="581">
        <v>0.69117138175822956</v>
      </c>
      <c r="J19" s="464"/>
      <c r="K19" s="77"/>
      <c r="L19" s="77"/>
    </row>
    <row r="20" spans="1:13" x14ac:dyDescent="0.3">
      <c r="A20" s="211">
        <f t="shared" ca="1" si="0"/>
        <v>3</v>
      </c>
      <c r="B20" s="208" t="s">
        <v>232</v>
      </c>
      <c r="C20" s="212">
        <v>5.4219999313354492</v>
      </c>
      <c r="D20" s="209">
        <v>1.4679999351501465</v>
      </c>
      <c r="E20" s="213" t="s">
        <v>233</v>
      </c>
      <c r="F20" s="226">
        <v>1.3888888888888889E-3</v>
      </c>
      <c r="G20" s="534">
        <v>0.5400486032442392</v>
      </c>
      <c r="H20" s="563">
        <v>0.60293054768868359</v>
      </c>
      <c r="I20" s="581">
        <v>0.69320832546646149</v>
      </c>
      <c r="J20" s="464"/>
      <c r="K20" s="77"/>
      <c r="L20" s="77"/>
    </row>
    <row r="21" spans="1:13" x14ac:dyDescent="0.3">
      <c r="A21" s="211">
        <f t="shared" ca="1" si="0"/>
        <v>4</v>
      </c>
      <c r="B21" s="208" t="s">
        <v>190</v>
      </c>
      <c r="C21" s="212">
        <v>6.8899998664855957</v>
      </c>
      <c r="D21" s="209">
        <v>2.7109999656677246</v>
      </c>
      <c r="E21" s="213">
        <v>4020</v>
      </c>
      <c r="F21" s="226">
        <v>2.0833333333333333E-3</v>
      </c>
      <c r="G21" s="534">
        <v>0.54131857941039885</v>
      </c>
      <c r="H21" s="563">
        <v>0.60420052385484324</v>
      </c>
      <c r="I21" s="581">
        <v>0.69447916666666665</v>
      </c>
      <c r="J21" s="464"/>
      <c r="K21" s="77"/>
      <c r="L21" s="77"/>
    </row>
    <row r="22" spans="1:13" x14ac:dyDescent="0.3">
      <c r="A22" s="211">
        <f t="shared" ca="1" si="0"/>
        <v>5</v>
      </c>
      <c r="B22" s="208" t="s">
        <v>234</v>
      </c>
      <c r="C22" s="212">
        <v>9.6009998321533203</v>
      </c>
      <c r="D22" s="209">
        <v>8.7250003814697266</v>
      </c>
      <c r="E22" s="213" t="s">
        <v>235</v>
      </c>
      <c r="F22" s="226">
        <v>8.3333333333333332E-3</v>
      </c>
      <c r="G22" s="534">
        <v>0.54373626373627504</v>
      </c>
      <c r="H22" s="563">
        <v>0.60661820818071943</v>
      </c>
      <c r="I22" s="581">
        <v>0.69689598595849722</v>
      </c>
      <c r="J22" s="464"/>
      <c r="K22" s="77"/>
      <c r="L22" s="77"/>
    </row>
    <row r="23" spans="1:13" ht="15" thickBot="1" x14ac:dyDescent="0.35">
      <c r="A23" s="211">
        <f t="shared" ca="1" si="0"/>
        <v>6</v>
      </c>
      <c r="B23" s="208" t="s">
        <v>194</v>
      </c>
      <c r="C23" s="212">
        <v>18.326000213623047</v>
      </c>
      <c r="D23" s="209">
        <v>8.7250003814697266</v>
      </c>
      <c r="E23" s="213" t="s">
        <v>195</v>
      </c>
      <c r="F23" s="213"/>
      <c r="G23" s="534">
        <v>0.5518696581211705</v>
      </c>
      <c r="H23" s="563">
        <v>0.6147516025656149</v>
      </c>
      <c r="I23" s="581">
        <v>0.70502938034339269</v>
      </c>
      <c r="J23" s="464"/>
      <c r="K23" s="77"/>
      <c r="L23" s="77"/>
    </row>
    <row r="24" spans="1:13" x14ac:dyDescent="0.3">
      <c r="A24" s="214"/>
      <c r="B24" s="215"/>
      <c r="C24" s="215"/>
      <c r="D24" s="216"/>
      <c r="E24" s="217"/>
      <c r="F24" s="218" t="s">
        <v>42</v>
      </c>
      <c r="G24" s="535" t="s">
        <v>48</v>
      </c>
      <c r="H24" s="564" t="s">
        <v>48</v>
      </c>
      <c r="I24" s="582" t="s">
        <v>48</v>
      </c>
      <c r="J24" s="206"/>
    </row>
    <row r="25" spans="1:13" x14ac:dyDescent="0.3">
      <c r="A25" s="206"/>
      <c r="B25" s="205"/>
      <c r="C25" s="205"/>
      <c r="D25" s="219"/>
      <c r="E25" s="220"/>
      <c r="F25" s="221" t="s">
        <v>43</v>
      </c>
      <c r="G25" s="536">
        <v>18.326000213623047</v>
      </c>
      <c r="H25" s="565">
        <v>18.326000213623047</v>
      </c>
      <c r="I25" s="583">
        <v>18.326000213623047</v>
      </c>
      <c r="J25" s="206"/>
    </row>
    <row r="26" spans="1:13" x14ac:dyDescent="0.3">
      <c r="A26" s="206"/>
      <c r="B26" s="205"/>
      <c r="C26" s="205"/>
      <c r="D26" s="219"/>
      <c r="E26" s="220"/>
      <c r="F26" s="221" t="s">
        <v>44</v>
      </c>
      <c r="G26" s="537">
        <v>1.7152778307596841E-2</v>
      </c>
      <c r="H26" s="566">
        <v>1.7152778307596841E-2</v>
      </c>
      <c r="I26" s="584">
        <v>1.7152778307596841E-2</v>
      </c>
      <c r="J26" s="206"/>
    </row>
    <row r="27" spans="1:13" ht="15" thickBot="1" x14ac:dyDescent="0.35">
      <c r="A27" s="222"/>
      <c r="B27" s="223"/>
      <c r="C27" s="223"/>
      <c r="D27" s="224"/>
      <c r="E27" s="639" t="s">
        <v>45</v>
      </c>
      <c r="F27" s="640"/>
      <c r="G27" s="538">
        <f>G25/(24*IF(G26&gt;0,G26,1))</f>
        <v>44.516598334166552</v>
      </c>
      <c r="H27" s="567">
        <f>H25/(24*IF(H26&gt;0,H26,1))</f>
        <v>44.516598334166552</v>
      </c>
      <c r="I27" s="585">
        <f>I25/(24*IF(I26&gt;0,I26,1))</f>
        <v>44.516598334166552</v>
      </c>
      <c r="J27" s="206"/>
    </row>
    <row r="28" spans="1:13" s="205" customFormat="1" x14ac:dyDescent="0.3">
      <c r="A28" s="215"/>
      <c r="B28" s="215"/>
      <c r="C28" s="195"/>
      <c r="D28" s="215"/>
      <c r="E28" s="215"/>
      <c r="F28" s="215"/>
      <c r="G28" s="196"/>
      <c r="H28" s="215"/>
      <c r="M28" s="171"/>
    </row>
    <row r="29" spans="1:13" s="205" customFormat="1" x14ac:dyDescent="0.3">
      <c r="A29" s="637" t="s">
        <v>236</v>
      </c>
      <c r="B29" s="637"/>
      <c r="C29" s="637"/>
      <c r="D29" s="637"/>
      <c r="E29" s="637"/>
      <c r="F29" s="637"/>
      <c r="G29" s="176"/>
      <c r="H29" s="176"/>
      <c r="I29" s="176"/>
      <c r="J29" s="176"/>
      <c r="K29" s="176"/>
      <c r="L29" s="176"/>
    </row>
    <row r="30" spans="1:13" ht="12.75" customHeight="1" thickBot="1" x14ac:dyDescent="0.35">
      <c r="D30" s="205"/>
      <c r="E30" s="205"/>
      <c r="G30" s="507" t="s">
        <v>378</v>
      </c>
      <c r="H30" s="176"/>
      <c r="I30" s="176"/>
      <c r="J30" s="170"/>
      <c r="K30" s="177"/>
      <c r="L30" s="177"/>
    </row>
    <row r="31" spans="1:13" x14ac:dyDescent="0.3">
      <c r="A31" s="641" t="s">
        <v>0</v>
      </c>
      <c r="B31" s="643" t="s">
        <v>36</v>
      </c>
      <c r="C31" s="643" t="s">
        <v>37</v>
      </c>
      <c r="D31" s="631" t="s">
        <v>38</v>
      </c>
      <c r="E31" s="643" t="s">
        <v>39</v>
      </c>
      <c r="F31" s="643" t="s">
        <v>40</v>
      </c>
      <c r="G31" s="92" t="s">
        <v>41</v>
      </c>
      <c r="H31" s="176"/>
      <c r="I31" s="176"/>
    </row>
    <row r="32" spans="1:13" x14ac:dyDescent="0.3">
      <c r="A32" s="629"/>
      <c r="B32" s="632"/>
      <c r="C32" s="632"/>
      <c r="D32" s="632"/>
      <c r="E32" s="632"/>
      <c r="F32" s="632"/>
      <c r="G32" s="93">
        <v>2</v>
      </c>
      <c r="H32" s="176"/>
      <c r="I32" s="176"/>
    </row>
    <row r="33" spans="1:23" ht="15" customHeight="1" thickBot="1" x14ac:dyDescent="0.35">
      <c r="A33" s="642"/>
      <c r="B33" s="644"/>
      <c r="C33" s="644"/>
      <c r="D33" s="633"/>
      <c r="E33" s="644"/>
      <c r="F33" s="644"/>
      <c r="G33" s="94" t="s">
        <v>237</v>
      </c>
      <c r="H33" s="176"/>
      <c r="I33" s="176"/>
    </row>
    <row r="34" spans="1:23" x14ac:dyDescent="0.3">
      <c r="A34" s="207">
        <f t="shared" ref="A34:A43" ca="1" si="1">IF(B34&lt;&gt;"",OFFSET(A34,-1,0)+1,"")</f>
        <v>1</v>
      </c>
      <c r="B34" s="202" t="s">
        <v>314</v>
      </c>
      <c r="C34" s="209">
        <v>0</v>
      </c>
      <c r="D34" s="209">
        <v>1.7390000820159912</v>
      </c>
      <c r="E34" s="210">
        <v>6806</v>
      </c>
      <c r="F34" s="225">
        <v>1.3888888888888889E-3</v>
      </c>
      <c r="G34" s="95">
        <v>0.29166666666666669</v>
      </c>
      <c r="H34" s="176"/>
      <c r="I34" s="176"/>
      <c r="V34" s="76"/>
      <c r="W34" s="77"/>
    </row>
    <row r="35" spans="1:23" x14ac:dyDescent="0.3">
      <c r="A35" s="211">
        <f t="shared" ca="1" si="1"/>
        <v>2</v>
      </c>
      <c r="B35" s="208" t="s">
        <v>238</v>
      </c>
      <c r="C35" s="212">
        <v>1.7390000820159912</v>
      </c>
      <c r="D35" s="209">
        <v>1.1819999217987061</v>
      </c>
      <c r="E35" s="213" t="s">
        <v>239</v>
      </c>
      <c r="F35" s="226">
        <v>1.3888888888888889E-3</v>
      </c>
      <c r="G35" s="96">
        <v>0.29305555555555557</v>
      </c>
      <c r="H35" s="176"/>
      <c r="I35" s="176"/>
      <c r="W35" s="77"/>
    </row>
    <row r="36" spans="1:23" x14ac:dyDescent="0.3">
      <c r="A36" s="211">
        <f t="shared" ca="1" si="1"/>
        <v>3</v>
      </c>
      <c r="B36" s="208" t="s">
        <v>240</v>
      </c>
      <c r="C36" s="212">
        <v>2.9210000038146973</v>
      </c>
      <c r="D36" s="209">
        <v>9.2999935150146484E-2</v>
      </c>
      <c r="E36" s="213" t="s">
        <v>241</v>
      </c>
      <c r="F36" s="226">
        <v>6.9444444444444447E-4</v>
      </c>
      <c r="G36" s="96">
        <v>0.29444444444444445</v>
      </c>
      <c r="H36" s="176"/>
      <c r="I36" s="176"/>
      <c r="W36" s="77"/>
    </row>
    <row r="37" spans="1:23" x14ac:dyDescent="0.3">
      <c r="A37" s="211">
        <f t="shared" ca="1" si="1"/>
        <v>4</v>
      </c>
      <c r="B37" s="208" t="s">
        <v>240</v>
      </c>
      <c r="C37" s="212">
        <v>3.0139999389648437</v>
      </c>
      <c r="D37" s="209">
        <v>4.9870004653930664</v>
      </c>
      <c r="E37" s="213" t="s">
        <v>242</v>
      </c>
      <c r="F37" s="226">
        <v>4.8611111111111112E-3</v>
      </c>
      <c r="G37" s="96">
        <v>0.2951388888888889</v>
      </c>
      <c r="H37" s="176"/>
      <c r="I37" s="176"/>
      <c r="W37" s="77"/>
    </row>
    <row r="38" spans="1:23" x14ac:dyDescent="0.3">
      <c r="A38" s="211">
        <f t="shared" ca="1" si="1"/>
        <v>5</v>
      </c>
      <c r="B38" s="208" t="s">
        <v>243</v>
      </c>
      <c r="C38" s="212">
        <v>8.0010004043579102</v>
      </c>
      <c r="D38" s="209">
        <v>11.32599925994873</v>
      </c>
      <c r="E38" s="213" t="s">
        <v>244</v>
      </c>
      <c r="F38" s="226">
        <v>1.2499999999999999E-2</v>
      </c>
      <c r="G38" s="96">
        <v>0.3</v>
      </c>
      <c r="H38" s="176"/>
      <c r="I38" s="176"/>
      <c r="W38" s="77"/>
    </row>
    <row r="39" spans="1:23" x14ac:dyDescent="0.3">
      <c r="A39" s="211">
        <f t="shared" ca="1" si="1"/>
        <v>6</v>
      </c>
      <c r="B39" s="208" t="s">
        <v>234</v>
      </c>
      <c r="C39" s="212">
        <v>19.326999664306641</v>
      </c>
      <c r="D39" s="209">
        <v>2.6580009460449219</v>
      </c>
      <c r="E39" s="213" t="s">
        <v>235</v>
      </c>
      <c r="F39" s="226">
        <v>2.7777777777777779E-3</v>
      </c>
      <c r="G39" s="96">
        <v>0.3125</v>
      </c>
      <c r="H39" s="176"/>
      <c r="I39" s="176"/>
      <c r="W39" s="77"/>
    </row>
    <row r="40" spans="1:23" x14ac:dyDescent="0.3">
      <c r="A40" s="211">
        <f t="shared" ca="1" si="1"/>
        <v>7</v>
      </c>
      <c r="B40" s="208" t="s">
        <v>190</v>
      </c>
      <c r="C40" s="212">
        <v>21.985000610351563</v>
      </c>
      <c r="D40" s="209">
        <v>1.5959987640380859</v>
      </c>
      <c r="E40" s="213" t="s">
        <v>216</v>
      </c>
      <c r="F40" s="226">
        <v>2.0833333333333333E-3</v>
      </c>
      <c r="G40" s="96">
        <v>0.31597222222222221</v>
      </c>
      <c r="H40" s="176"/>
      <c r="I40" s="176"/>
      <c r="W40" s="77"/>
    </row>
    <row r="41" spans="1:23" x14ac:dyDescent="0.3">
      <c r="A41" s="211">
        <f t="shared" ca="1" si="1"/>
        <v>8</v>
      </c>
      <c r="B41" s="208" t="s">
        <v>232</v>
      </c>
      <c r="C41" s="212">
        <v>23.580999374389648</v>
      </c>
      <c r="D41" s="209">
        <v>2.3220005035400391</v>
      </c>
      <c r="E41" s="213" t="s">
        <v>218</v>
      </c>
      <c r="F41" s="226">
        <v>2.0833333333333333E-3</v>
      </c>
      <c r="G41" s="96">
        <v>0.31736111111111115</v>
      </c>
      <c r="H41" s="176"/>
      <c r="I41" s="176"/>
      <c r="W41" s="77"/>
    </row>
    <row r="42" spans="1:23" x14ac:dyDescent="0.3">
      <c r="A42" s="211">
        <f t="shared" ca="1" si="1"/>
        <v>9</v>
      </c>
      <c r="B42" s="208" t="s">
        <v>230</v>
      </c>
      <c r="C42" s="212">
        <v>25.902999877929687</v>
      </c>
      <c r="D42" s="209">
        <v>2.1529998779296875</v>
      </c>
      <c r="E42" s="213" t="s">
        <v>220</v>
      </c>
      <c r="F42" s="226">
        <v>2.0833333333333333E-3</v>
      </c>
      <c r="G42" s="96">
        <v>0.31944444444444448</v>
      </c>
      <c r="H42" s="176"/>
      <c r="I42" s="176"/>
      <c r="W42" s="77"/>
    </row>
    <row r="43" spans="1:23" ht="15" thickBot="1" x14ac:dyDescent="0.35">
      <c r="A43" s="211">
        <f t="shared" ca="1" si="1"/>
        <v>10</v>
      </c>
      <c r="B43" s="208" t="s">
        <v>56</v>
      </c>
      <c r="C43" s="212">
        <v>28.055999755859375</v>
      </c>
      <c r="D43" s="209">
        <v>-28.055999755859375</v>
      </c>
      <c r="E43" s="213" t="s">
        <v>57</v>
      </c>
      <c r="F43" s="226">
        <v>6.2499999999999995E-3</v>
      </c>
      <c r="G43" s="96">
        <v>0.3215277777777778</v>
      </c>
      <c r="H43" s="176"/>
      <c r="I43" s="176"/>
    </row>
    <row r="44" spans="1:23" x14ac:dyDescent="0.3">
      <c r="A44" s="214"/>
      <c r="B44" s="215"/>
      <c r="C44" s="215"/>
      <c r="D44" s="216"/>
      <c r="E44" s="198"/>
      <c r="F44" s="218" t="s">
        <v>42</v>
      </c>
      <c r="G44" s="97" t="s">
        <v>48</v>
      </c>
      <c r="H44" s="176"/>
      <c r="I44" s="176"/>
    </row>
    <row r="45" spans="1:23" x14ac:dyDescent="0.3">
      <c r="A45" s="206"/>
      <c r="B45" s="205"/>
      <c r="C45" s="205"/>
      <c r="D45" s="219"/>
      <c r="E45" s="199"/>
      <c r="F45" s="221" t="s">
        <v>43</v>
      </c>
      <c r="G45" s="98">
        <v>28.1</v>
      </c>
      <c r="H45" s="176"/>
      <c r="I45" s="176"/>
    </row>
    <row r="46" spans="1:23" x14ac:dyDescent="0.3">
      <c r="A46" s="206"/>
      <c r="B46" s="205"/>
      <c r="C46" s="205"/>
      <c r="D46" s="219"/>
      <c r="E46" s="199"/>
      <c r="F46" s="221" t="s">
        <v>44</v>
      </c>
      <c r="G46" s="99">
        <v>2.9861111111111113E-2</v>
      </c>
      <c r="H46" s="176"/>
      <c r="I46" s="176"/>
    </row>
    <row r="47" spans="1:23" ht="15" thickBot="1" x14ac:dyDescent="0.35">
      <c r="A47" s="222"/>
      <c r="B47" s="223"/>
      <c r="C47" s="223"/>
      <c r="D47" s="224"/>
      <c r="E47" s="639" t="s">
        <v>45</v>
      </c>
      <c r="F47" s="640"/>
      <c r="G47" s="100">
        <v>38.799999999999997</v>
      </c>
      <c r="H47" s="176"/>
      <c r="I47" s="176"/>
    </row>
    <row r="48" spans="1:23" x14ac:dyDescent="0.3">
      <c r="A48" s="215"/>
      <c r="B48" s="215"/>
      <c r="C48" s="215"/>
      <c r="D48" s="215"/>
      <c r="E48" s="215"/>
      <c r="F48" s="215"/>
      <c r="G48" s="215"/>
      <c r="H48" s="176"/>
      <c r="I48" s="176"/>
    </row>
    <row r="49" spans="2:10" x14ac:dyDescent="0.3">
      <c r="B49" s="78" t="s">
        <v>332</v>
      </c>
      <c r="C49" s="58"/>
      <c r="D49" s="58"/>
      <c r="E49" s="58"/>
      <c r="F49" s="58"/>
      <c r="G49" s="58"/>
      <c r="H49" s="58"/>
    </row>
    <row r="50" spans="2:10" x14ac:dyDescent="0.3">
      <c r="B50" s="634" t="s">
        <v>333</v>
      </c>
      <c r="C50" s="634"/>
      <c r="D50" s="634"/>
      <c r="E50" s="634"/>
      <c r="F50" s="634"/>
      <c r="G50" s="634"/>
      <c r="H50" s="634"/>
    </row>
    <row r="51" spans="2:10" x14ac:dyDescent="0.3">
      <c r="B51" s="635" t="s">
        <v>334</v>
      </c>
      <c r="C51" s="635"/>
      <c r="D51" s="635"/>
      <c r="E51" s="635"/>
      <c r="F51" s="635"/>
      <c r="G51" s="635"/>
      <c r="H51" s="635"/>
    </row>
    <row r="52" spans="2:10" x14ac:dyDescent="0.3">
      <c r="B52" s="635"/>
      <c r="C52" s="635"/>
      <c r="D52" s="635"/>
      <c r="E52" s="635"/>
      <c r="F52" s="635"/>
      <c r="G52" s="635"/>
      <c r="H52" s="635"/>
      <c r="J52" s="204" t="s">
        <v>322</v>
      </c>
    </row>
    <row r="53" spans="2:10" x14ac:dyDescent="0.3">
      <c r="B53" s="79"/>
    </row>
    <row r="54" spans="2:10" x14ac:dyDescent="0.3">
      <c r="B54" s="80"/>
    </row>
    <row r="56" spans="2:10" x14ac:dyDescent="0.3">
      <c r="B56" s="81" t="s">
        <v>328</v>
      </c>
    </row>
  </sheetData>
  <mergeCells count="21">
    <mergeCell ref="E47:F47"/>
    <mergeCell ref="B50:H50"/>
    <mergeCell ref="B51:H52"/>
    <mergeCell ref="E27:F27"/>
    <mergeCell ref="A29:F29"/>
    <mergeCell ref="A31:A33"/>
    <mergeCell ref="B31:B33"/>
    <mergeCell ref="C31:C33"/>
    <mergeCell ref="D31:D33"/>
    <mergeCell ref="E31:E33"/>
    <mergeCell ref="F31:F33"/>
    <mergeCell ref="A9:E9"/>
    <mergeCell ref="A10:F10"/>
    <mergeCell ref="C12:D12"/>
    <mergeCell ref="C13:D13"/>
    <mergeCell ref="A15:A17"/>
    <mergeCell ref="B15:B17"/>
    <mergeCell ref="C15:C17"/>
    <mergeCell ref="D15:D17"/>
    <mergeCell ref="E15:E17"/>
    <mergeCell ref="F15:F17"/>
  </mergeCells>
  <pageMargins left="0.19685039370078741" right="0.19685039370078741" top="0.39370078740157483" bottom="0.39370078740157483" header="0" footer="0"/>
  <pageSetup paperSize="9" scale="75" pageOrder="overThenDown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tabColor rgb="FFFFFF00"/>
  </sheetPr>
  <dimension ref="A1:S70"/>
  <sheetViews>
    <sheetView topLeftCell="A15" zoomScaleNormal="100" workbookViewId="0">
      <selection activeCell="R50" sqref="R50"/>
    </sheetView>
  </sheetViews>
  <sheetFormatPr defaultColWidth="8.88671875" defaultRowHeight="14.4" x14ac:dyDescent="0.3"/>
  <cols>
    <col min="1" max="1" width="3.44140625" style="57" customWidth="1"/>
    <col min="2" max="2" width="14.33203125" style="57" customWidth="1"/>
    <col min="3" max="3" width="8.109375" style="57" customWidth="1"/>
    <col min="4" max="4" width="8.6640625" style="57" customWidth="1"/>
    <col min="5" max="5" width="8.109375" style="57" customWidth="1"/>
    <col min="6" max="6" width="10" style="57" customWidth="1"/>
    <col min="7" max="15" width="6.5546875" style="57" customWidth="1"/>
    <col min="16" max="16" width="8.88671875" style="57"/>
    <col min="17" max="17" width="19.33203125" style="57" bestFit="1" customWidth="1"/>
    <col min="18" max="18" width="10.88671875" style="57" bestFit="1" customWidth="1"/>
    <col min="19" max="16384" width="8.88671875" style="57"/>
  </cols>
  <sheetData>
    <row r="1" spans="1:19" x14ac:dyDescent="0.3">
      <c r="A1" s="57" t="s">
        <v>326</v>
      </c>
    </row>
    <row r="2" spans="1:19" x14ac:dyDescent="0.3">
      <c r="A2" s="57" t="s">
        <v>327</v>
      </c>
    </row>
    <row r="4" spans="1:19" x14ac:dyDescent="0.3">
      <c r="A4" s="57" t="s">
        <v>337</v>
      </c>
      <c r="F4" s="58" t="s">
        <v>328</v>
      </c>
    </row>
    <row r="5" spans="1:19" x14ac:dyDescent="0.3">
      <c r="A5" s="57" t="s">
        <v>32</v>
      </c>
      <c r="F5" s="58" t="s">
        <v>329</v>
      </c>
    </row>
    <row r="6" spans="1:19" x14ac:dyDescent="0.3">
      <c r="A6" s="57" t="s">
        <v>46</v>
      </c>
      <c r="F6" s="58" t="s">
        <v>330</v>
      </c>
    </row>
    <row r="7" spans="1:19" x14ac:dyDescent="0.3">
      <c r="A7" s="57" t="s">
        <v>47</v>
      </c>
      <c r="F7" s="58" t="s">
        <v>331</v>
      </c>
    </row>
    <row r="8" spans="1:19" s="59" customFormat="1" x14ac:dyDescent="0.3">
      <c r="C8" s="60"/>
      <c r="G8" s="61"/>
      <c r="M8" s="62"/>
    </row>
    <row r="9" spans="1:19" s="59" customFormat="1" x14ac:dyDescent="0.3">
      <c r="A9" s="636" t="s">
        <v>33</v>
      </c>
      <c r="B9" s="636"/>
      <c r="C9" s="636"/>
      <c r="D9" s="636"/>
      <c r="E9" s="636"/>
      <c r="F9" s="63" t="s">
        <v>245</v>
      </c>
      <c r="G9" s="63" t="s">
        <v>324</v>
      </c>
      <c r="H9" s="65"/>
      <c r="L9" s="66"/>
    </row>
    <row r="10" spans="1:19" s="59" customFormat="1" x14ac:dyDescent="0.3">
      <c r="A10" s="637" t="s">
        <v>246</v>
      </c>
      <c r="B10" s="637"/>
      <c r="C10" s="637"/>
      <c r="D10" s="637"/>
      <c r="E10" s="637"/>
      <c r="F10" s="637"/>
      <c r="G10" s="67"/>
      <c r="H10" s="67"/>
      <c r="I10" s="67"/>
      <c r="J10" s="67"/>
      <c r="K10" s="67"/>
      <c r="L10" s="67"/>
    </row>
    <row r="11" spans="1:19" s="59" customFormat="1" ht="10.5" customHeight="1" x14ac:dyDescent="0.3">
      <c r="C11" s="68"/>
      <c r="D11" s="68"/>
      <c r="E11" s="68"/>
      <c r="F11" s="68"/>
      <c r="G11" s="67"/>
      <c r="H11" s="67"/>
      <c r="I11" s="67"/>
      <c r="J11" s="67"/>
      <c r="K11" s="67"/>
      <c r="L11" s="67"/>
    </row>
    <row r="12" spans="1:19" s="59" customFormat="1" x14ac:dyDescent="0.3">
      <c r="A12" s="59" t="s">
        <v>34</v>
      </c>
      <c r="C12" s="638" t="s">
        <v>376</v>
      </c>
      <c r="D12" s="638"/>
      <c r="E12" s="68"/>
      <c r="F12" s="68"/>
      <c r="G12" s="67"/>
      <c r="H12" s="67"/>
      <c r="I12" s="67"/>
      <c r="J12" s="67"/>
      <c r="K12" s="67"/>
      <c r="L12" s="67"/>
    </row>
    <row r="13" spans="1:19" s="59" customFormat="1" x14ac:dyDescent="0.3">
      <c r="A13" s="69" t="s">
        <v>35</v>
      </c>
      <c r="C13" s="637" t="s">
        <v>325</v>
      </c>
      <c r="D13" s="637"/>
      <c r="E13" s="68"/>
      <c r="F13" s="68"/>
      <c r="G13" s="67"/>
      <c r="H13" s="67"/>
      <c r="I13" s="67"/>
      <c r="J13" s="67"/>
      <c r="K13" s="67"/>
      <c r="L13" s="67"/>
      <c r="Q13" s="386"/>
      <c r="R13" s="386"/>
      <c r="S13" s="386"/>
    </row>
    <row r="14" spans="1:19" ht="12.75" customHeight="1" thickBot="1" x14ac:dyDescent="0.35">
      <c r="D14" s="59"/>
      <c r="E14" s="59"/>
      <c r="G14" s="59" t="s">
        <v>377</v>
      </c>
      <c r="H14" s="507" t="s">
        <v>378</v>
      </c>
      <c r="I14" s="67"/>
      <c r="J14" s="61"/>
      <c r="K14" s="71"/>
      <c r="L14" s="71"/>
      <c r="Q14" s="386"/>
      <c r="R14" s="386"/>
      <c r="S14" s="386"/>
    </row>
    <row r="15" spans="1:19" ht="15" customHeight="1" x14ac:dyDescent="0.3">
      <c r="A15" s="628" t="s">
        <v>0</v>
      </c>
      <c r="B15" s="631" t="s">
        <v>36</v>
      </c>
      <c r="C15" s="631" t="s">
        <v>37</v>
      </c>
      <c r="D15" s="631" t="s">
        <v>38</v>
      </c>
      <c r="E15" s="631" t="s">
        <v>39</v>
      </c>
      <c r="F15" s="631" t="s">
        <v>40</v>
      </c>
      <c r="G15" s="550" t="s">
        <v>41</v>
      </c>
      <c r="H15" s="541" t="s">
        <v>41</v>
      </c>
      <c r="I15" s="147"/>
      <c r="J15" s="139"/>
      <c r="K15" s="139"/>
      <c r="L15" s="139"/>
      <c r="M15" s="139"/>
      <c r="Q15" s="386"/>
      <c r="R15" s="386"/>
      <c r="S15" s="386"/>
    </row>
    <row r="16" spans="1:19" x14ac:dyDescent="0.3">
      <c r="A16" s="629"/>
      <c r="B16" s="632"/>
      <c r="C16" s="632"/>
      <c r="D16" s="632"/>
      <c r="E16" s="632"/>
      <c r="F16" s="632"/>
      <c r="G16" s="551" t="s">
        <v>1</v>
      </c>
      <c r="H16" s="542" t="s">
        <v>1</v>
      </c>
      <c r="I16" s="147"/>
      <c r="J16" s="139"/>
      <c r="K16" s="139"/>
      <c r="L16" s="139"/>
      <c r="M16" s="139"/>
      <c r="Q16" s="386"/>
      <c r="R16" s="386"/>
      <c r="S16" s="386"/>
    </row>
    <row r="17" spans="1:19" ht="15" customHeight="1" thickBot="1" x14ac:dyDescent="0.35">
      <c r="A17" s="630"/>
      <c r="B17" s="633"/>
      <c r="C17" s="633"/>
      <c r="D17" s="633"/>
      <c r="E17" s="633"/>
      <c r="F17" s="633"/>
      <c r="G17" s="552" t="s">
        <v>247</v>
      </c>
      <c r="H17" s="543" t="s">
        <v>247</v>
      </c>
      <c r="I17" s="147"/>
      <c r="J17" s="138"/>
      <c r="K17" s="138"/>
      <c r="L17" s="138"/>
      <c r="M17" s="138"/>
      <c r="Q17" s="386"/>
      <c r="R17" s="386"/>
      <c r="S17" s="386"/>
    </row>
    <row r="18" spans="1:19" s="363" customFormat="1" ht="15" customHeight="1" x14ac:dyDescent="0.3">
      <c r="A18" s="509">
        <v>1</v>
      </c>
      <c r="B18" s="510" t="s">
        <v>318</v>
      </c>
      <c r="C18" s="511">
        <v>0</v>
      </c>
      <c r="D18" s="511">
        <v>1.5830000638961792</v>
      </c>
      <c r="E18" s="512">
        <v>6768</v>
      </c>
      <c r="F18" s="527">
        <v>1.3888888888888889E-3</v>
      </c>
      <c r="G18" s="553">
        <v>0.30593750000000003</v>
      </c>
      <c r="H18" s="544">
        <v>0.34757478632327399</v>
      </c>
      <c r="I18" s="540"/>
      <c r="Q18" s="437"/>
      <c r="R18" s="437"/>
      <c r="S18" s="437"/>
    </row>
    <row r="19" spans="1:19" s="363" customFormat="1" ht="15" customHeight="1" x14ac:dyDescent="0.3">
      <c r="A19" s="513">
        <v>2</v>
      </c>
      <c r="B19" s="510" t="s">
        <v>243</v>
      </c>
      <c r="C19" s="514">
        <v>1.5830000638961792</v>
      </c>
      <c r="D19" s="511">
        <v>2.028999924659729</v>
      </c>
      <c r="E19" s="515" t="s">
        <v>244</v>
      </c>
      <c r="F19" s="528">
        <v>6.2499999999999995E-3</v>
      </c>
      <c r="G19" s="554">
        <v>0.30902777777777779</v>
      </c>
      <c r="H19" s="545">
        <v>0.35066506410105175</v>
      </c>
      <c r="I19" s="540"/>
      <c r="Q19" s="437"/>
      <c r="R19" s="437"/>
      <c r="S19" s="437"/>
    </row>
    <row r="20" spans="1:19" s="363" customFormat="1" ht="15" customHeight="1" x14ac:dyDescent="0.3">
      <c r="A20" s="513">
        <v>3</v>
      </c>
      <c r="B20" s="529" t="s">
        <v>315</v>
      </c>
      <c r="C20" s="514">
        <v>3.6119999885559082</v>
      </c>
      <c r="D20" s="511">
        <v>1.2480001449584961</v>
      </c>
      <c r="E20" s="515">
        <v>6817</v>
      </c>
      <c r="F20" s="528">
        <v>2.7777777777777779E-3</v>
      </c>
      <c r="G20" s="554">
        <v>0.31322834805375166</v>
      </c>
      <c r="H20" s="545">
        <v>0.35486563437702562</v>
      </c>
      <c r="I20" s="540"/>
      <c r="Q20" s="437"/>
      <c r="R20" s="437"/>
      <c r="S20" s="437"/>
    </row>
    <row r="21" spans="1:19" s="363" customFormat="1" ht="15" customHeight="1" x14ac:dyDescent="0.3">
      <c r="A21" s="513">
        <v>4</v>
      </c>
      <c r="B21" s="529" t="s">
        <v>316</v>
      </c>
      <c r="C21" s="514">
        <v>4.8600001335144043</v>
      </c>
      <c r="D21" s="511">
        <v>1.6160001754760742</v>
      </c>
      <c r="E21" s="515">
        <v>4073</v>
      </c>
      <c r="F21" s="528">
        <v>1.3888888888888889E-3</v>
      </c>
      <c r="G21" s="554">
        <v>0.31642272154999185</v>
      </c>
      <c r="H21" s="545">
        <v>0.35806000787326581</v>
      </c>
      <c r="I21" s="540"/>
      <c r="Q21" s="437"/>
      <c r="R21" s="437"/>
      <c r="S21" s="437"/>
    </row>
    <row r="22" spans="1:19" s="363" customFormat="1" ht="15" customHeight="1" x14ac:dyDescent="0.3">
      <c r="A22" s="513">
        <v>5</v>
      </c>
      <c r="B22" s="529" t="s">
        <v>317</v>
      </c>
      <c r="C22" s="514">
        <v>6.4760003089904785</v>
      </c>
      <c r="D22" s="511">
        <v>3.1139998435974121</v>
      </c>
      <c r="E22" s="515">
        <v>6632</v>
      </c>
      <c r="F22" s="528">
        <v>4.1666666666666666E-3</v>
      </c>
      <c r="G22" s="554">
        <v>0.31774223960196285</v>
      </c>
      <c r="H22" s="545">
        <v>0.35937952592523681</v>
      </c>
      <c r="I22" s="540"/>
      <c r="Q22" s="437"/>
      <c r="R22" s="437"/>
      <c r="S22" s="437"/>
    </row>
    <row r="23" spans="1:19" x14ac:dyDescent="0.3">
      <c r="A23" s="513">
        <v>6</v>
      </c>
      <c r="B23" s="529" t="s">
        <v>318</v>
      </c>
      <c r="C23" s="514">
        <v>9.5900001525878906</v>
      </c>
      <c r="D23" s="511">
        <v>9.3000411987304688E-2</v>
      </c>
      <c r="E23" s="515" t="s">
        <v>241</v>
      </c>
      <c r="F23" s="528">
        <v>1.3888888888888889E-3</v>
      </c>
      <c r="G23" s="554">
        <v>0.32183920756036266</v>
      </c>
      <c r="H23" s="545">
        <v>0.36347649388363662</v>
      </c>
      <c r="I23" s="540"/>
      <c r="J23" s="138"/>
      <c r="K23" s="138"/>
      <c r="L23" s="138"/>
      <c r="M23" s="138"/>
      <c r="Q23" s="386"/>
      <c r="R23" s="386"/>
      <c r="S23" s="386"/>
    </row>
    <row r="24" spans="1:19" x14ac:dyDescent="0.3">
      <c r="A24" s="513">
        <v>7</v>
      </c>
      <c r="B24" s="510" t="s">
        <v>240</v>
      </c>
      <c r="C24" s="514">
        <v>9.6830005645751953</v>
      </c>
      <c r="D24" s="511">
        <v>1.1799993515014648</v>
      </c>
      <c r="E24" s="515" t="s">
        <v>242</v>
      </c>
      <c r="F24" s="528">
        <v>1.3888888888888889E-3</v>
      </c>
      <c r="G24" s="554">
        <v>0.32336698718375378</v>
      </c>
      <c r="H24" s="545">
        <v>0.36500427350702774</v>
      </c>
      <c r="I24" s="540"/>
      <c r="J24" s="138"/>
      <c r="K24" s="138"/>
      <c r="L24" s="138"/>
      <c r="M24" s="138"/>
      <c r="Q24" s="386"/>
      <c r="R24" s="386"/>
      <c r="S24" s="386"/>
    </row>
    <row r="25" spans="1:19" x14ac:dyDescent="0.3">
      <c r="A25" s="513">
        <v>8</v>
      </c>
      <c r="B25" s="510" t="s">
        <v>238</v>
      </c>
      <c r="C25" s="514">
        <v>10.86299991607666</v>
      </c>
      <c r="D25" s="511">
        <v>2.7829999923706055</v>
      </c>
      <c r="E25" s="515" t="s">
        <v>248</v>
      </c>
      <c r="F25" s="528">
        <v>2.7777777777777779E-3</v>
      </c>
      <c r="G25" s="554">
        <v>0.32475584216061093</v>
      </c>
      <c r="H25" s="545">
        <v>0.36639312848388489</v>
      </c>
      <c r="I25" s="540"/>
      <c r="J25" s="138"/>
      <c r="K25" s="138"/>
      <c r="L25" s="138"/>
      <c r="M25" s="138"/>
      <c r="Q25" s="386"/>
      <c r="R25" s="386"/>
      <c r="S25" s="386"/>
    </row>
    <row r="26" spans="1:19" x14ac:dyDescent="0.3">
      <c r="A26" s="513">
        <v>9</v>
      </c>
      <c r="B26" s="510" t="s">
        <v>249</v>
      </c>
      <c r="C26" s="514">
        <v>13.645999908447266</v>
      </c>
      <c r="D26" s="511">
        <v>1.8290004730224609</v>
      </c>
      <c r="E26" s="515" t="s">
        <v>250</v>
      </c>
      <c r="F26" s="528">
        <v>2.0833333333333333E-3</v>
      </c>
      <c r="G26" s="554">
        <v>0.32762731481243257</v>
      </c>
      <c r="H26" s="545">
        <v>0.36926460113570653</v>
      </c>
      <c r="I26" s="540"/>
      <c r="J26" s="138"/>
      <c r="K26" s="138"/>
      <c r="L26" s="138"/>
      <c r="M26" s="138"/>
      <c r="Q26" s="386"/>
      <c r="R26" s="386"/>
      <c r="S26" s="386"/>
    </row>
    <row r="27" spans="1:19" x14ac:dyDescent="0.3">
      <c r="A27" s="513">
        <v>10</v>
      </c>
      <c r="B27" s="510" t="s">
        <v>200</v>
      </c>
      <c r="C27" s="514">
        <v>15.475000381469727</v>
      </c>
      <c r="D27" s="511">
        <v>0.74499893188476563</v>
      </c>
      <c r="E27" s="515" t="s">
        <v>201</v>
      </c>
      <c r="F27" s="528">
        <v>6.9444444444444447E-4</v>
      </c>
      <c r="G27" s="554">
        <v>0.329241628553614</v>
      </c>
      <c r="H27" s="545">
        <v>0.37087891487688796</v>
      </c>
      <c r="I27" s="540"/>
      <c r="J27" s="138"/>
      <c r="K27" s="138"/>
      <c r="L27" s="138"/>
      <c r="M27" s="138"/>
      <c r="Q27" s="386"/>
      <c r="R27" s="386"/>
      <c r="S27" s="386"/>
    </row>
    <row r="28" spans="1:19" x14ac:dyDescent="0.3">
      <c r="A28" s="513">
        <v>11</v>
      </c>
      <c r="B28" s="510" t="s">
        <v>202</v>
      </c>
      <c r="C28" s="514">
        <v>16.219999313354492</v>
      </c>
      <c r="D28" s="511">
        <v>0.53700065612792969</v>
      </c>
      <c r="E28" s="515" t="s">
        <v>203</v>
      </c>
      <c r="F28" s="528">
        <v>6.9444444444444447E-4</v>
      </c>
      <c r="G28" s="554">
        <v>0.33006702918287767</v>
      </c>
      <c r="H28" s="545">
        <v>0.37170431550615163</v>
      </c>
      <c r="I28" s="540"/>
      <c r="J28" s="138"/>
      <c r="K28" s="138"/>
      <c r="L28" s="138"/>
      <c r="M28" s="138"/>
      <c r="Q28" s="386"/>
      <c r="R28" s="386"/>
      <c r="S28" s="386"/>
    </row>
    <row r="29" spans="1:19" x14ac:dyDescent="0.3">
      <c r="A29" s="513">
        <v>12</v>
      </c>
      <c r="B29" s="510" t="s">
        <v>204</v>
      </c>
      <c r="C29" s="514">
        <v>16.756999969482422</v>
      </c>
      <c r="D29" s="511">
        <v>0.66699981689453125</v>
      </c>
      <c r="E29" s="515" t="s">
        <v>205</v>
      </c>
      <c r="F29" s="528">
        <v>6.9444444444444447E-4</v>
      </c>
      <c r="G29" s="554">
        <v>0.3306619823848525</v>
      </c>
      <c r="H29" s="545">
        <v>0.37229926870812646</v>
      </c>
      <c r="I29" s="540"/>
      <c r="J29" s="138"/>
      <c r="K29" s="138"/>
      <c r="L29" s="138"/>
      <c r="M29" s="138"/>
      <c r="Q29" s="386"/>
      <c r="R29" s="386"/>
      <c r="S29" s="386"/>
    </row>
    <row r="30" spans="1:19" x14ac:dyDescent="0.3">
      <c r="A30" s="513">
        <v>13</v>
      </c>
      <c r="B30" s="510" t="s">
        <v>204</v>
      </c>
      <c r="C30" s="514">
        <v>17.423999786376953</v>
      </c>
      <c r="D30" s="511">
        <v>0.75399971008300781</v>
      </c>
      <c r="E30" s="515" t="s">
        <v>209</v>
      </c>
      <c r="F30" s="528">
        <v>6.9444444444444447E-4</v>
      </c>
      <c r="G30" s="554">
        <v>0.33138882249523033</v>
      </c>
      <c r="H30" s="545">
        <v>0.37302610881850429</v>
      </c>
      <c r="I30" s="540"/>
      <c r="J30" s="138"/>
      <c r="K30" s="138"/>
      <c r="L30" s="138"/>
      <c r="M30" s="138"/>
      <c r="Q30" s="386"/>
      <c r="R30" s="386"/>
      <c r="S30" s="386"/>
    </row>
    <row r="31" spans="1:19" x14ac:dyDescent="0.3">
      <c r="A31" s="513">
        <v>14</v>
      </c>
      <c r="B31" s="510" t="s">
        <v>202</v>
      </c>
      <c r="C31" s="514">
        <v>18.177999496459961</v>
      </c>
      <c r="D31" s="511">
        <v>0.80700111389160156</v>
      </c>
      <c r="E31" s="515" t="s">
        <v>210</v>
      </c>
      <c r="F31" s="528">
        <v>6.9444444444444447E-4</v>
      </c>
      <c r="G31" s="554">
        <v>0.33232324639701838</v>
      </c>
      <c r="H31" s="545">
        <v>0.37396053272029234</v>
      </c>
      <c r="I31" s="540"/>
      <c r="J31" s="138"/>
      <c r="K31" s="138"/>
      <c r="L31" s="138"/>
      <c r="M31" s="138"/>
      <c r="Q31" s="386"/>
      <c r="R31" s="386"/>
      <c r="S31" s="386"/>
    </row>
    <row r="32" spans="1:19" x14ac:dyDescent="0.3">
      <c r="A32" s="513">
        <v>15</v>
      </c>
      <c r="B32" s="510" t="s">
        <v>200</v>
      </c>
      <c r="C32" s="514">
        <v>18.985000610351563</v>
      </c>
      <c r="D32" s="511">
        <v>1.0639991760253906</v>
      </c>
      <c r="E32" s="515" t="s">
        <v>211</v>
      </c>
      <c r="F32" s="528">
        <v>1.3888888888888889E-3</v>
      </c>
      <c r="G32" s="554">
        <v>0.33329537247178326</v>
      </c>
      <c r="H32" s="545">
        <v>0.37493265879505722</v>
      </c>
      <c r="I32" s="540"/>
      <c r="J32" s="138"/>
      <c r="K32" s="138"/>
      <c r="L32" s="138"/>
      <c r="M32" s="138"/>
    </row>
    <row r="33" spans="1:13" x14ac:dyDescent="0.3">
      <c r="A33" s="513">
        <v>16</v>
      </c>
      <c r="B33" s="510" t="s">
        <v>198</v>
      </c>
      <c r="C33" s="514">
        <v>20.048999786376953</v>
      </c>
      <c r="D33" s="511">
        <v>1.9420013427734375</v>
      </c>
      <c r="E33" s="515" t="s">
        <v>212</v>
      </c>
      <c r="F33" s="528">
        <v>2.7777777777777779E-3</v>
      </c>
      <c r="G33" s="554">
        <v>0.33421021633828002</v>
      </c>
      <c r="H33" s="545">
        <v>0.37584750266155398</v>
      </c>
      <c r="I33" s="540"/>
      <c r="J33" s="138"/>
      <c r="K33" s="138"/>
      <c r="L33" s="138"/>
      <c r="M33" s="138"/>
    </row>
    <row r="34" spans="1:13" ht="15" thickBot="1" x14ac:dyDescent="0.35">
      <c r="A34" s="513">
        <v>17</v>
      </c>
      <c r="B34" s="510" t="s">
        <v>194</v>
      </c>
      <c r="C34" s="514">
        <v>21.991001129150391</v>
      </c>
      <c r="D34" s="511">
        <v>-21.991001129150391</v>
      </c>
      <c r="E34" s="515" t="s">
        <v>195</v>
      </c>
      <c r="F34" s="515" t="s">
        <v>374</v>
      </c>
      <c r="G34" s="554">
        <v>0.33683493589894831</v>
      </c>
      <c r="H34" s="545">
        <v>0.37847222222222227</v>
      </c>
      <c r="I34" s="539"/>
      <c r="J34" s="138"/>
      <c r="K34" s="76"/>
      <c r="L34" s="138"/>
      <c r="M34" s="138"/>
    </row>
    <row r="35" spans="1:13" x14ac:dyDescent="0.3">
      <c r="A35" s="516"/>
      <c r="B35" s="517"/>
      <c r="C35" s="517"/>
      <c r="D35" s="518"/>
      <c r="E35" s="519"/>
      <c r="F35" s="520" t="s">
        <v>42</v>
      </c>
      <c r="G35" s="555" t="s">
        <v>48</v>
      </c>
      <c r="H35" s="546" t="s">
        <v>48</v>
      </c>
      <c r="I35" s="147"/>
      <c r="J35" s="138"/>
      <c r="K35" s="138"/>
      <c r="L35" s="138"/>
      <c r="M35" s="138"/>
    </row>
    <row r="36" spans="1:13" x14ac:dyDescent="0.3">
      <c r="A36" s="508"/>
      <c r="B36" s="507"/>
      <c r="C36" s="507"/>
      <c r="D36" s="521"/>
      <c r="E36" s="522"/>
      <c r="F36" s="523" t="s">
        <v>43</v>
      </c>
      <c r="G36" s="556">
        <v>21.990999221801758</v>
      </c>
      <c r="H36" s="547">
        <v>21.990999221801758</v>
      </c>
      <c r="I36" s="147"/>
      <c r="J36" s="138"/>
      <c r="K36" s="138"/>
      <c r="L36" s="138"/>
      <c r="M36" s="138"/>
    </row>
    <row r="37" spans="1:13" x14ac:dyDescent="0.3">
      <c r="A37" s="508"/>
      <c r="B37" s="507"/>
      <c r="C37" s="507"/>
      <c r="D37" s="521"/>
      <c r="E37" s="522"/>
      <c r="F37" s="523" t="s">
        <v>44</v>
      </c>
      <c r="G37" s="557">
        <v>2.8819444444444446E-2</v>
      </c>
      <c r="H37" s="548">
        <v>2.8819444444444446E-2</v>
      </c>
      <c r="I37" s="147"/>
      <c r="J37" s="138"/>
      <c r="K37" s="138"/>
      <c r="L37" s="138"/>
      <c r="M37" s="138"/>
    </row>
    <row r="38" spans="1:13" ht="15" thickBot="1" x14ac:dyDescent="0.35">
      <c r="A38" s="524"/>
      <c r="B38" s="525"/>
      <c r="C38" s="525"/>
      <c r="D38" s="526"/>
      <c r="E38" s="639" t="s">
        <v>45</v>
      </c>
      <c r="F38" s="640"/>
      <c r="G38" s="558">
        <v>31.794215742363988</v>
      </c>
      <c r="H38" s="549">
        <v>31.794215742363988</v>
      </c>
      <c r="I38" s="147"/>
      <c r="J38" s="139"/>
      <c r="K38" s="139"/>
      <c r="L38" s="139"/>
      <c r="M38" s="139"/>
    </row>
    <row r="39" spans="1:13" s="59" customFormat="1" x14ac:dyDescent="0.3">
      <c r="A39" s="156"/>
      <c r="B39" s="156"/>
      <c r="C39" s="159"/>
      <c r="D39" s="156"/>
      <c r="E39" s="156"/>
      <c r="F39" s="156"/>
      <c r="G39" s="160"/>
      <c r="H39" s="147"/>
      <c r="I39" s="147"/>
      <c r="J39" s="141"/>
      <c r="K39" s="141"/>
      <c r="L39" s="141"/>
      <c r="M39" s="142"/>
    </row>
    <row r="40" spans="1:13" s="59" customFormat="1" x14ac:dyDescent="0.3">
      <c r="A40" s="141"/>
      <c r="B40" s="141"/>
      <c r="C40" s="161"/>
      <c r="D40" s="144"/>
      <c r="E40" s="145"/>
      <c r="F40" s="143" t="s">
        <v>245</v>
      </c>
      <c r="G40" s="144"/>
      <c r="H40" s="145"/>
      <c r="I40" s="141"/>
      <c r="J40" s="141"/>
      <c r="K40" s="141"/>
      <c r="L40" s="146"/>
      <c r="M40" s="141"/>
    </row>
    <row r="41" spans="1:13" ht="12.75" customHeight="1" x14ac:dyDescent="0.3">
      <c r="A41" s="637" t="s">
        <v>251</v>
      </c>
      <c r="B41" s="637"/>
      <c r="C41" s="637"/>
      <c r="D41" s="637"/>
      <c r="E41" s="637"/>
      <c r="F41" s="637"/>
      <c r="G41" s="147"/>
      <c r="H41" s="147"/>
      <c r="I41" s="147"/>
      <c r="J41" s="147"/>
      <c r="K41" s="147"/>
      <c r="L41" s="147"/>
      <c r="M41" s="141"/>
    </row>
    <row r="42" spans="1:13" ht="15" customHeight="1" thickBot="1" x14ac:dyDescent="0.35">
      <c r="A42" s="139"/>
      <c r="B42" s="139"/>
      <c r="C42" s="139"/>
      <c r="D42" s="141"/>
      <c r="E42" s="141"/>
      <c r="F42" s="139"/>
      <c r="G42" s="141" t="s">
        <v>378</v>
      </c>
      <c r="H42" s="141" t="s">
        <v>379</v>
      </c>
      <c r="I42" s="507" t="s">
        <v>377</v>
      </c>
      <c r="J42" s="148"/>
      <c r="K42" s="148"/>
      <c r="L42" s="139"/>
    </row>
    <row r="43" spans="1:13" x14ac:dyDescent="0.3">
      <c r="A43" s="641" t="s">
        <v>0</v>
      </c>
      <c r="B43" s="643" t="s">
        <v>36</v>
      </c>
      <c r="C43" s="643" t="s">
        <v>37</v>
      </c>
      <c r="D43" s="631" t="s">
        <v>38</v>
      </c>
      <c r="E43" s="643" t="s">
        <v>39</v>
      </c>
      <c r="F43" s="643" t="s">
        <v>40</v>
      </c>
      <c r="G43" s="530" t="s">
        <v>41</v>
      </c>
      <c r="H43" s="559" t="s">
        <v>41</v>
      </c>
      <c r="I43" s="559" t="s">
        <v>41</v>
      </c>
      <c r="J43" s="438"/>
      <c r="K43" s="139"/>
      <c r="L43" s="139"/>
      <c r="M43" s="139"/>
    </row>
    <row r="44" spans="1:13" ht="15" customHeight="1" x14ac:dyDescent="0.3">
      <c r="A44" s="629"/>
      <c r="B44" s="632"/>
      <c r="C44" s="632"/>
      <c r="D44" s="632"/>
      <c r="E44" s="632"/>
      <c r="F44" s="632"/>
      <c r="G44" s="531">
        <v>4</v>
      </c>
      <c r="H44" s="560">
        <v>4</v>
      </c>
      <c r="I44" s="560">
        <v>6</v>
      </c>
      <c r="J44" s="438"/>
      <c r="K44" s="139"/>
      <c r="L44" s="139"/>
      <c r="M44" s="139"/>
    </row>
    <row r="45" spans="1:13" ht="15" thickBot="1" x14ac:dyDescent="0.35">
      <c r="A45" s="642"/>
      <c r="B45" s="644"/>
      <c r="C45" s="644"/>
      <c r="D45" s="633"/>
      <c r="E45" s="644"/>
      <c r="F45" s="644"/>
      <c r="G45" s="532" t="s">
        <v>366</v>
      </c>
      <c r="H45" s="561" t="s">
        <v>366</v>
      </c>
      <c r="I45" s="579" t="s">
        <v>252</v>
      </c>
      <c r="J45" s="438"/>
      <c r="K45" s="461"/>
      <c r="L45" s="139"/>
      <c r="M45" s="139"/>
    </row>
    <row r="46" spans="1:13" x14ac:dyDescent="0.3">
      <c r="A46" s="149">
        <v>8</v>
      </c>
      <c r="B46" s="150" t="s">
        <v>194</v>
      </c>
      <c r="C46" s="151">
        <v>0</v>
      </c>
      <c r="D46" s="151">
        <v>0.55700004100799561</v>
      </c>
      <c r="E46" s="152" t="s">
        <v>195</v>
      </c>
      <c r="F46" s="164">
        <v>6.9444444444444447E-4</v>
      </c>
      <c r="G46" s="533">
        <v>0.5625</v>
      </c>
      <c r="H46" s="562">
        <v>0.62538194444444439</v>
      </c>
      <c r="I46" s="580">
        <v>0.70871527777777776</v>
      </c>
      <c r="J46" s="438"/>
      <c r="K46" s="461"/>
      <c r="L46" s="76"/>
      <c r="M46" s="77"/>
    </row>
    <row r="47" spans="1:13" x14ac:dyDescent="0.3">
      <c r="A47" s="153">
        <v>9</v>
      </c>
      <c r="B47" s="150" t="s">
        <v>196</v>
      </c>
      <c r="C47" s="154">
        <v>0.55700004100799561</v>
      </c>
      <c r="D47" s="151">
        <v>5.2160001993179321</v>
      </c>
      <c r="E47" s="155" t="s">
        <v>197</v>
      </c>
      <c r="F47" s="165">
        <v>5.5555555555555558E-3</v>
      </c>
      <c r="G47" s="534">
        <v>0.56305453807978256</v>
      </c>
      <c r="H47" s="563">
        <v>0.62593648252422696</v>
      </c>
      <c r="I47" s="581">
        <v>0.70926981585756033</v>
      </c>
      <c r="J47" s="438"/>
      <c r="K47" s="587"/>
      <c r="L47" s="77"/>
      <c r="M47" s="138"/>
    </row>
    <row r="48" spans="1:13" x14ac:dyDescent="0.3">
      <c r="A48" s="153">
        <v>10</v>
      </c>
      <c r="B48" s="150" t="s">
        <v>213</v>
      </c>
      <c r="C48" s="154">
        <v>5.7730002403259277</v>
      </c>
      <c r="D48" s="151">
        <v>8.6360001564025879</v>
      </c>
      <c r="E48" s="155" t="s">
        <v>214</v>
      </c>
      <c r="F48" s="165">
        <v>8.3333333333333332E-3</v>
      </c>
      <c r="G48" s="534">
        <v>0.56857844751025555</v>
      </c>
      <c r="H48" s="563">
        <v>0.63146039195469994</v>
      </c>
      <c r="I48" s="581">
        <v>0.7147937252880332</v>
      </c>
      <c r="J48" s="438"/>
      <c r="K48" s="587"/>
      <c r="L48" s="77"/>
      <c r="M48" s="138"/>
    </row>
    <row r="49" spans="1:13" x14ac:dyDescent="0.3">
      <c r="A49" s="153">
        <v>11</v>
      </c>
      <c r="B49" s="150" t="s">
        <v>243</v>
      </c>
      <c r="C49" s="154">
        <v>14.409000396728516</v>
      </c>
      <c r="D49" s="151">
        <v>0.50299930572509766</v>
      </c>
      <c r="E49" s="155" t="s">
        <v>244</v>
      </c>
      <c r="F49" s="165">
        <v>2.0833333333333333E-3</v>
      </c>
      <c r="G49" s="534">
        <v>0.57736010485246703</v>
      </c>
      <c r="H49" s="563">
        <v>0.64024204929691142</v>
      </c>
      <c r="I49" s="581">
        <v>0.72357538263024479</v>
      </c>
      <c r="J49" s="438"/>
      <c r="K49" s="587"/>
      <c r="L49" s="77"/>
      <c r="M49" s="138"/>
    </row>
    <row r="50" spans="1:13" x14ac:dyDescent="0.3">
      <c r="A50" s="153">
        <v>12</v>
      </c>
      <c r="B50" s="150" t="s">
        <v>315</v>
      </c>
      <c r="C50" s="154">
        <v>14.911999702453613</v>
      </c>
      <c r="D50" s="151">
        <v>1.5260000228881836</v>
      </c>
      <c r="E50" s="155">
        <v>6767</v>
      </c>
      <c r="F50" s="165">
        <v>2.7777777777777779E-3</v>
      </c>
      <c r="G50" s="534">
        <v>0.5792349955373074</v>
      </c>
      <c r="H50" s="563">
        <v>0.64211693998175179</v>
      </c>
      <c r="I50" s="581">
        <v>0.72545027331508494</v>
      </c>
      <c r="J50" s="438"/>
      <c r="K50" s="587"/>
      <c r="L50" s="77"/>
      <c r="M50" s="138"/>
    </row>
    <row r="51" spans="1:13" x14ac:dyDescent="0.3">
      <c r="A51" s="153">
        <v>13</v>
      </c>
      <c r="B51" s="150" t="s">
        <v>316</v>
      </c>
      <c r="C51" s="154">
        <v>16.437999725341797</v>
      </c>
      <c r="D51" s="151">
        <v>1.2480010986328125</v>
      </c>
      <c r="E51" s="155">
        <v>6817</v>
      </c>
      <c r="F51" s="165">
        <v>2.7777777777777779E-3</v>
      </c>
      <c r="G51" s="534">
        <v>0.58187418138708491</v>
      </c>
      <c r="H51" s="563">
        <v>0.6447561258315293</v>
      </c>
      <c r="I51" s="581">
        <v>0.72808945916486256</v>
      </c>
      <c r="J51" s="438"/>
      <c r="K51" s="587"/>
      <c r="L51" s="77"/>
      <c r="M51" s="138"/>
    </row>
    <row r="52" spans="1:13" x14ac:dyDescent="0.3">
      <c r="A52" s="153">
        <v>14</v>
      </c>
      <c r="B52" s="150" t="s">
        <v>317</v>
      </c>
      <c r="C52" s="154">
        <v>17.686000823974609</v>
      </c>
      <c r="D52" s="151">
        <v>1.6159992218017578</v>
      </c>
      <c r="E52" s="155">
        <v>4073</v>
      </c>
      <c r="F52" s="165">
        <v>6.9444444444444447E-4</v>
      </c>
      <c r="G52" s="534">
        <v>0.58437411043888077</v>
      </c>
      <c r="H52" s="563">
        <v>0.64725605488332516</v>
      </c>
      <c r="I52" s="581">
        <v>0.73058938821665842</v>
      </c>
      <c r="J52" s="438"/>
      <c r="K52" s="587"/>
      <c r="L52" s="77"/>
      <c r="M52" s="138"/>
    </row>
    <row r="53" spans="1:13" x14ac:dyDescent="0.3">
      <c r="A53" s="153">
        <v>15</v>
      </c>
      <c r="B53" s="150" t="s">
        <v>318</v>
      </c>
      <c r="C53" s="154">
        <v>19.302000045776367</v>
      </c>
      <c r="D53" s="151">
        <v>3.1140003204345703</v>
      </c>
      <c r="E53" s="155">
        <v>6632</v>
      </c>
      <c r="F53" s="165">
        <v>4.1666666666666666E-3</v>
      </c>
      <c r="G53" s="534">
        <v>0.58569362849085171</v>
      </c>
      <c r="H53" s="563">
        <v>0.64857557293529611</v>
      </c>
      <c r="I53" s="581">
        <v>0.73190890626862926</v>
      </c>
      <c r="J53" s="438"/>
      <c r="K53" s="587"/>
      <c r="L53" s="77"/>
      <c r="M53" s="138"/>
    </row>
    <row r="54" spans="1:13" x14ac:dyDescent="0.3">
      <c r="A54" s="153">
        <v>16</v>
      </c>
      <c r="B54" s="150" t="s">
        <v>240</v>
      </c>
      <c r="C54" s="154">
        <v>22.416000366210937</v>
      </c>
      <c r="D54" s="151">
        <v>9.3000411987304688E-2</v>
      </c>
      <c r="E54" s="155" t="s">
        <v>241</v>
      </c>
      <c r="F54" s="165">
        <v>6.9444444444444447E-4</v>
      </c>
      <c r="G54" s="534">
        <v>0.58979059644925147</v>
      </c>
      <c r="H54" s="563">
        <v>0.65267254089369586</v>
      </c>
      <c r="I54" s="581">
        <v>0.73600587422702923</v>
      </c>
      <c r="J54" s="438"/>
      <c r="K54" s="587"/>
      <c r="L54" s="77"/>
      <c r="M54" s="138"/>
    </row>
    <row r="55" spans="1:13" x14ac:dyDescent="0.3">
      <c r="A55" s="153">
        <v>17</v>
      </c>
      <c r="B55" s="150" t="s">
        <v>240</v>
      </c>
      <c r="C55" s="154">
        <v>22.509000778198242</v>
      </c>
      <c r="D55" s="151">
        <v>1.1799983978271484</v>
      </c>
      <c r="E55" s="155" t="s">
        <v>242</v>
      </c>
      <c r="F55" s="165">
        <v>6.9444444444444447E-4</v>
      </c>
      <c r="G55" s="534">
        <v>0.58992948718375371</v>
      </c>
      <c r="H55" s="563">
        <v>0.6528114316281981</v>
      </c>
      <c r="I55" s="581">
        <v>0.73614476496153125</v>
      </c>
      <c r="J55" s="438"/>
      <c r="K55" s="587"/>
      <c r="L55" s="77"/>
      <c r="M55" s="138"/>
    </row>
    <row r="56" spans="1:13" x14ac:dyDescent="0.3">
      <c r="A56" s="153">
        <v>18</v>
      </c>
      <c r="B56" s="150" t="s">
        <v>238</v>
      </c>
      <c r="C56" s="154">
        <v>23.688999176025391</v>
      </c>
      <c r="D56" s="151">
        <v>1.7080001831054687</v>
      </c>
      <c r="E56" s="155" t="s">
        <v>248</v>
      </c>
      <c r="F56" s="165">
        <v>2.0833333333333333E-3</v>
      </c>
      <c r="G56" s="534">
        <v>0.59117956348357481</v>
      </c>
      <c r="H56" s="563">
        <v>0.6540615079280192</v>
      </c>
      <c r="I56" s="581">
        <v>0.73739484126135246</v>
      </c>
      <c r="J56" s="438"/>
      <c r="K56" s="587"/>
      <c r="L56" s="77"/>
      <c r="M56" s="138"/>
    </row>
    <row r="57" spans="1:13" ht="15" customHeight="1" thickBot="1" x14ac:dyDescent="0.35">
      <c r="A57" s="153">
        <v>19</v>
      </c>
      <c r="B57" s="166" t="s">
        <v>319</v>
      </c>
      <c r="C57" s="154">
        <v>25.396999359130859</v>
      </c>
      <c r="D57" s="151">
        <v>-25.396999359130859</v>
      </c>
      <c r="E57" s="155">
        <v>6806</v>
      </c>
      <c r="F57" s="155" t="s">
        <v>367</v>
      </c>
      <c r="G57" s="534">
        <v>0.59277685192998009</v>
      </c>
      <c r="H57" s="563">
        <v>0.65565879637442448</v>
      </c>
      <c r="I57" s="581">
        <v>0.73899212970775774</v>
      </c>
      <c r="J57" s="438"/>
      <c r="K57" s="587"/>
      <c r="L57" s="77"/>
      <c r="M57" s="138"/>
    </row>
    <row r="58" spans="1:13" x14ac:dyDescent="0.3">
      <c r="A58" s="214"/>
      <c r="B58" s="215"/>
      <c r="C58" s="215"/>
      <c r="D58" s="216"/>
      <c r="E58" s="162"/>
      <c r="F58" s="157" t="s">
        <v>42</v>
      </c>
      <c r="G58" s="535" t="s">
        <v>48</v>
      </c>
      <c r="H58" s="564" t="s">
        <v>48</v>
      </c>
      <c r="I58" s="582" t="s">
        <v>48</v>
      </c>
      <c r="J58" s="438"/>
      <c r="K58" s="139"/>
      <c r="L58" s="138"/>
      <c r="M58" s="138"/>
    </row>
    <row r="59" spans="1:13" x14ac:dyDescent="0.3">
      <c r="A59" s="206"/>
      <c r="B59" s="205"/>
      <c r="C59" s="205"/>
      <c r="D59" s="219"/>
      <c r="E59" s="163"/>
      <c r="F59" s="158" t="s">
        <v>43</v>
      </c>
      <c r="G59" s="536">
        <v>25.396999359130859</v>
      </c>
      <c r="H59" s="565">
        <v>25.396999359130859</v>
      </c>
      <c r="I59" s="583">
        <v>25.396999359130859</v>
      </c>
      <c r="J59" s="438"/>
      <c r="K59" s="139"/>
      <c r="L59" s="138"/>
      <c r="M59" s="138"/>
    </row>
    <row r="60" spans="1:13" x14ac:dyDescent="0.3">
      <c r="A60" s="206"/>
      <c r="B60" s="205"/>
      <c r="C60" s="205"/>
      <c r="D60" s="219"/>
      <c r="E60" s="163"/>
      <c r="F60" s="158" t="s">
        <v>44</v>
      </c>
      <c r="G60" s="537">
        <v>3.0277776718139648E-2</v>
      </c>
      <c r="H60" s="566">
        <v>3.0277776718139648E-2</v>
      </c>
      <c r="I60" s="584">
        <v>3.0277776718139648E-2</v>
      </c>
      <c r="J60" s="438"/>
      <c r="K60" s="139"/>
      <c r="L60" s="138"/>
      <c r="M60" s="138"/>
    </row>
    <row r="61" spans="1:13" ht="15" thickBot="1" x14ac:dyDescent="0.35">
      <c r="A61" s="222"/>
      <c r="B61" s="223"/>
      <c r="C61" s="223"/>
      <c r="D61" s="224"/>
      <c r="E61" s="639" t="s">
        <v>45</v>
      </c>
      <c r="F61" s="640"/>
      <c r="G61" s="538">
        <v>34.950000341222932</v>
      </c>
      <c r="H61" s="567">
        <v>34.950000341222932</v>
      </c>
      <c r="I61" s="585">
        <v>34.950000341222932</v>
      </c>
      <c r="J61" s="438"/>
      <c r="K61" s="139"/>
      <c r="L61" s="138"/>
      <c r="M61" s="138"/>
    </row>
    <row r="62" spans="1:13" s="204" customFormat="1" x14ac:dyDescent="0.3">
      <c r="A62" s="205"/>
      <c r="B62" s="205"/>
      <c r="C62" s="205"/>
      <c r="D62" s="205"/>
      <c r="E62" s="101"/>
      <c r="F62" s="205"/>
      <c r="G62" s="137"/>
      <c r="H62" s="137"/>
      <c r="I62" s="205"/>
      <c r="J62" s="203"/>
    </row>
    <row r="63" spans="1:13" s="204" customFormat="1" x14ac:dyDescent="0.3">
      <c r="B63" s="78" t="s">
        <v>332</v>
      </c>
      <c r="C63" s="58"/>
      <c r="D63" s="58"/>
      <c r="E63" s="58"/>
      <c r="F63" s="58"/>
      <c r="G63" s="58"/>
      <c r="H63" s="58"/>
    </row>
    <row r="64" spans="1:13" s="204" customFormat="1" x14ac:dyDescent="0.3">
      <c r="B64" s="634" t="s">
        <v>333</v>
      </c>
      <c r="C64" s="634"/>
      <c r="D64" s="634"/>
      <c r="E64" s="634"/>
      <c r="F64" s="634"/>
      <c r="G64" s="634"/>
      <c r="H64" s="634"/>
    </row>
    <row r="65" spans="2:10" s="204" customFormat="1" x14ac:dyDescent="0.3">
      <c r="B65" s="635" t="s">
        <v>334</v>
      </c>
      <c r="C65" s="635"/>
      <c r="D65" s="635"/>
      <c r="E65" s="635"/>
      <c r="F65" s="635"/>
      <c r="G65" s="635"/>
      <c r="H65" s="635"/>
    </row>
    <row r="66" spans="2:10" s="204" customFormat="1" x14ac:dyDescent="0.3">
      <c r="B66" s="635"/>
      <c r="C66" s="635"/>
      <c r="D66" s="635"/>
      <c r="E66" s="635"/>
      <c r="F66" s="635"/>
      <c r="G66" s="635"/>
      <c r="H66" s="635"/>
      <c r="J66" s="204" t="s">
        <v>322</v>
      </c>
    </row>
    <row r="67" spans="2:10" s="204" customFormat="1" x14ac:dyDescent="0.3">
      <c r="B67" s="79"/>
    </row>
    <row r="68" spans="2:10" s="204" customFormat="1" x14ac:dyDescent="0.3">
      <c r="B68" s="80"/>
    </row>
    <row r="69" spans="2:10" s="204" customFormat="1" x14ac:dyDescent="0.3"/>
    <row r="70" spans="2:10" s="204" customFormat="1" x14ac:dyDescent="0.3">
      <c r="B70" s="81" t="s">
        <v>328</v>
      </c>
    </row>
  </sheetData>
  <mergeCells count="21">
    <mergeCell ref="B65:H66"/>
    <mergeCell ref="E61:F61"/>
    <mergeCell ref="A41:F41"/>
    <mergeCell ref="A43:A45"/>
    <mergeCell ref="B43:B45"/>
    <mergeCell ref="C43:C45"/>
    <mergeCell ref="D43:D45"/>
    <mergeCell ref="E43:E45"/>
    <mergeCell ref="F43:F45"/>
    <mergeCell ref="A9:E9"/>
    <mergeCell ref="A10:F10"/>
    <mergeCell ref="C12:D12"/>
    <mergeCell ref="C13:D13"/>
    <mergeCell ref="B64:H64"/>
    <mergeCell ref="E38:F38"/>
    <mergeCell ref="A15:A17"/>
    <mergeCell ref="B15:B17"/>
    <mergeCell ref="C15:C17"/>
    <mergeCell ref="D15:D17"/>
    <mergeCell ref="E15:E17"/>
    <mergeCell ref="F15:F17"/>
  </mergeCells>
  <pageMargins left="0.19685039370078741" right="0.19685039370078741" top="0.39370078740157483" bottom="0.39370078740157483" header="0" footer="0"/>
  <pageSetup paperSize="9" scale="70" pageOrder="overThenDown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55"/>
  <sheetViews>
    <sheetView topLeftCell="A10" zoomScaleNormal="100" workbookViewId="0">
      <selection activeCell="J35" sqref="J35"/>
    </sheetView>
  </sheetViews>
  <sheetFormatPr defaultColWidth="8.88671875" defaultRowHeight="14.4" x14ac:dyDescent="0.3"/>
  <cols>
    <col min="1" max="1" width="3.44140625" style="589" customWidth="1"/>
    <col min="2" max="2" width="15.88671875" style="589" customWidth="1"/>
    <col min="3" max="3" width="8.109375" style="589" customWidth="1"/>
    <col min="4" max="4" width="10.88671875" style="589" customWidth="1"/>
    <col min="5" max="5" width="8.109375" style="589" customWidth="1"/>
    <col min="6" max="6" width="11.88671875" style="589" customWidth="1"/>
    <col min="7" max="7" width="5.6640625" style="589" bestFit="1" customWidth="1"/>
    <col min="8" max="15" width="6.5546875" style="589" customWidth="1"/>
    <col min="16" max="16384" width="8.88671875" style="589"/>
  </cols>
  <sheetData>
    <row r="1" spans="1:13" x14ac:dyDescent="0.3">
      <c r="A1" s="589" t="s">
        <v>326</v>
      </c>
    </row>
    <row r="2" spans="1:13" x14ac:dyDescent="0.3">
      <c r="A2" s="589" t="s">
        <v>327</v>
      </c>
    </row>
    <row r="4" spans="1:13" x14ac:dyDescent="0.3">
      <c r="A4" s="589" t="s">
        <v>337</v>
      </c>
      <c r="F4" s="58" t="s">
        <v>328</v>
      </c>
    </row>
    <row r="5" spans="1:13" x14ac:dyDescent="0.3">
      <c r="A5" s="589" t="s">
        <v>32</v>
      </c>
      <c r="F5" s="58" t="s">
        <v>329</v>
      </c>
    </row>
    <row r="6" spans="1:13" x14ac:dyDescent="0.3">
      <c r="A6" s="589" t="s">
        <v>46</v>
      </c>
      <c r="F6" s="58" t="s">
        <v>330</v>
      </c>
    </row>
    <row r="7" spans="1:13" x14ac:dyDescent="0.3">
      <c r="A7" s="589" t="s">
        <v>47</v>
      </c>
      <c r="F7" s="58" t="s">
        <v>331</v>
      </c>
    </row>
    <row r="8" spans="1:13" s="466" customFormat="1" x14ac:dyDescent="0.3">
      <c r="C8" s="590"/>
      <c r="G8" s="591"/>
      <c r="M8" s="592"/>
    </row>
    <row r="9" spans="1:13" s="466" customFormat="1" x14ac:dyDescent="0.3">
      <c r="A9" s="670" t="s">
        <v>33</v>
      </c>
      <c r="B9" s="670"/>
      <c r="C9" s="670"/>
      <c r="D9" s="670"/>
      <c r="E9" s="670"/>
      <c r="F9" s="467" t="s">
        <v>380</v>
      </c>
      <c r="G9" s="468"/>
      <c r="H9" s="469"/>
      <c r="L9" s="593"/>
    </row>
    <row r="10" spans="1:13" s="466" customFormat="1" x14ac:dyDescent="0.3">
      <c r="A10" s="655" t="s">
        <v>381</v>
      </c>
      <c r="B10" s="655"/>
      <c r="C10" s="655"/>
      <c r="D10" s="655"/>
      <c r="E10" s="655"/>
      <c r="F10" s="655"/>
      <c r="G10" s="470"/>
      <c r="H10" s="470"/>
      <c r="I10" s="470"/>
      <c r="J10" s="470"/>
      <c r="K10" s="470"/>
      <c r="L10" s="470"/>
    </row>
    <row r="11" spans="1:13" s="466" customFormat="1" ht="10.5" customHeight="1" x14ac:dyDescent="0.3">
      <c r="C11" s="594"/>
      <c r="D11" s="594"/>
      <c r="E11" s="594"/>
      <c r="F11" s="594"/>
      <c r="G11" s="470"/>
      <c r="H11" s="470"/>
      <c r="I11" s="470"/>
      <c r="J11" s="470"/>
      <c r="K11" s="470"/>
      <c r="L11" s="470"/>
    </row>
    <row r="12" spans="1:13" s="466" customFormat="1" ht="15" customHeight="1" x14ac:dyDescent="0.3">
      <c r="A12" s="466" t="s">
        <v>34</v>
      </c>
      <c r="C12" s="671" t="s">
        <v>376</v>
      </c>
      <c r="D12" s="671"/>
      <c r="E12" s="594"/>
      <c r="F12" s="594"/>
      <c r="G12" s="470"/>
      <c r="H12" s="470"/>
      <c r="I12" s="470"/>
      <c r="J12" s="470"/>
      <c r="K12" s="470"/>
      <c r="L12" s="470"/>
    </row>
    <row r="13" spans="1:13" s="466" customFormat="1" ht="15" customHeight="1" x14ac:dyDescent="0.3">
      <c r="A13" s="595" t="s">
        <v>35</v>
      </c>
      <c r="C13" s="655" t="s">
        <v>325</v>
      </c>
      <c r="D13" s="655"/>
      <c r="E13" s="594"/>
      <c r="F13" s="594"/>
      <c r="G13" s="470"/>
      <c r="H13" s="470"/>
      <c r="I13" s="470"/>
      <c r="J13" s="470"/>
      <c r="K13" s="470"/>
      <c r="L13" s="470"/>
    </row>
    <row r="14" spans="1:13" ht="15" thickBot="1" x14ac:dyDescent="0.35">
      <c r="G14" s="589" t="s">
        <v>378</v>
      </c>
      <c r="J14" s="602"/>
    </row>
    <row r="15" spans="1:13" x14ac:dyDescent="0.3">
      <c r="A15" s="662" t="s">
        <v>0</v>
      </c>
      <c r="B15" s="665" t="s">
        <v>36</v>
      </c>
      <c r="C15" s="665" t="s">
        <v>37</v>
      </c>
      <c r="D15" s="668" t="s">
        <v>38</v>
      </c>
      <c r="E15" s="665" t="s">
        <v>39</v>
      </c>
      <c r="F15" s="665" t="s">
        <v>40</v>
      </c>
      <c r="G15" s="541" t="s">
        <v>41</v>
      </c>
      <c r="J15" s="602"/>
    </row>
    <row r="16" spans="1:13" x14ac:dyDescent="0.3">
      <c r="A16" s="663"/>
      <c r="B16" s="666"/>
      <c r="C16" s="666"/>
      <c r="D16" s="666"/>
      <c r="E16" s="666"/>
      <c r="F16" s="666"/>
      <c r="G16" s="542">
        <v>2</v>
      </c>
      <c r="J16" s="602"/>
    </row>
    <row r="17" spans="1:11" ht="15" thickBot="1" x14ac:dyDescent="0.35">
      <c r="A17" s="664"/>
      <c r="B17" s="667"/>
      <c r="C17" s="667"/>
      <c r="D17" s="669"/>
      <c r="E17" s="667"/>
      <c r="F17" s="667"/>
      <c r="G17" s="543" t="s">
        <v>382</v>
      </c>
      <c r="J17" s="602"/>
    </row>
    <row r="18" spans="1:11" x14ac:dyDescent="0.3">
      <c r="A18" s="597">
        <v>1</v>
      </c>
      <c r="B18" s="598" t="s">
        <v>258</v>
      </c>
      <c r="C18" s="599">
        <v>0</v>
      </c>
      <c r="D18" s="599">
        <v>1.6089999675750732</v>
      </c>
      <c r="E18" s="600" t="s">
        <v>106</v>
      </c>
      <c r="F18" s="601">
        <v>1.3888888888888889E-3</v>
      </c>
      <c r="G18" s="544">
        <v>0.47916666666666669</v>
      </c>
      <c r="I18" s="602"/>
      <c r="J18" s="602"/>
      <c r="K18" s="603"/>
    </row>
    <row r="19" spans="1:11" x14ac:dyDescent="0.3">
      <c r="A19" s="604">
        <v>2</v>
      </c>
      <c r="B19" s="598" t="s">
        <v>89</v>
      </c>
      <c r="C19" s="605">
        <v>1.6089999675750732</v>
      </c>
      <c r="D19" s="599">
        <v>0.83299994468688965</v>
      </c>
      <c r="E19" s="606" t="s">
        <v>90</v>
      </c>
      <c r="F19" s="607">
        <v>1.3888888888888889E-3</v>
      </c>
      <c r="G19" s="545">
        <v>0.48078091964503678</v>
      </c>
      <c r="J19" s="602"/>
      <c r="K19" s="603"/>
    </row>
    <row r="20" spans="1:11" x14ac:dyDescent="0.3">
      <c r="A20" s="604">
        <v>3</v>
      </c>
      <c r="B20" s="598" t="s">
        <v>91</v>
      </c>
      <c r="C20" s="605">
        <v>2.4419999122619629</v>
      </c>
      <c r="D20" s="599">
        <v>0.41100001335144043</v>
      </c>
      <c r="E20" s="606" t="s">
        <v>92</v>
      </c>
      <c r="F20" s="607">
        <v>0</v>
      </c>
      <c r="G20" s="545">
        <v>0.48157279388823154</v>
      </c>
      <c r="J20" s="602"/>
      <c r="K20" s="603"/>
    </row>
    <row r="21" spans="1:11" x14ac:dyDescent="0.3">
      <c r="A21" s="604">
        <v>4</v>
      </c>
      <c r="B21" s="598" t="s">
        <v>93</v>
      </c>
      <c r="C21" s="605">
        <v>2.8529999256134033</v>
      </c>
      <c r="D21" s="599">
        <v>1.1140000820159912</v>
      </c>
      <c r="E21" s="606" t="s">
        <v>94</v>
      </c>
      <c r="F21" s="607">
        <v>1.3888888888888889E-3</v>
      </c>
      <c r="G21" s="545">
        <v>0.48196018518662015</v>
      </c>
      <c r="J21" s="602"/>
      <c r="K21" s="603"/>
    </row>
    <row r="22" spans="1:11" x14ac:dyDescent="0.3">
      <c r="A22" s="604">
        <v>5</v>
      </c>
      <c r="B22" s="598" t="s">
        <v>386</v>
      </c>
      <c r="C22" s="605">
        <v>3.9670000076293945</v>
      </c>
      <c r="D22" s="599">
        <v>0.67199993133544922</v>
      </c>
      <c r="E22" s="606" t="s">
        <v>387</v>
      </c>
      <c r="F22" s="607">
        <v>6.9444444444444447E-4</v>
      </c>
      <c r="G22" s="545">
        <v>0.48316314556283696</v>
      </c>
      <c r="J22" s="602"/>
      <c r="K22" s="603"/>
    </row>
    <row r="23" spans="1:11" x14ac:dyDescent="0.3">
      <c r="A23" s="604">
        <v>6</v>
      </c>
      <c r="B23" s="598" t="s">
        <v>388</v>
      </c>
      <c r="C23" s="605">
        <v>4.6389999389648437</v>
      </c>
      <c r="D23" s="599">
        <v>0.93900012969970703</v>
      </c>
      <c r="E23" s="606" t="s">
        <v>389</v>
      </c>
      <c r="F23" s="607">
        <v>6.9444444444444447E-4</v>
      </c>
      <c r="G23" s="545">
        <v>0.48371087638487342</v>
      </c>
      <c r="J23" s="602"/>
      <c r="K23" s="603"/>
    </row>
    <row r="24" spans="1:11" x14ac:dyDescent="0.3">
      <c r="A24" s="604">
        <v>7</v>
      </c>
      <c r="B24" s="598" t="s">
        <v>390</v>
      </c>
      <c r="C24" s="605">
        <v>5.5780000686645508</v>
      </c>
      <c r="D24" s="599">
        <v>0.99100017547607422</v>
      </c>
      <c r="E24" s="606" t="s">
        <v>391</v>
      </c>
      <c r="F24" s="607">
        <v>6.9444444444444447E-4</v>
      </c>
      <c r="G24" s="545">
        <v>0.48455078391916673</v>
      </c>
      <c r="J24" s="602"/>
      <c r="K24" s="603"/>
    </row>
    <row r="25" spans="1:11" ht="15" thickBot="1" x14ac:dyDescent="0.35">
      <c r="A25" s="604">
        <v>8</v>
      </c>
      <c r="B25" s="598" t="s">
        <v>383</v>
      </c>
      <c r="C25" s="605">
        <v>6.569000244140625</v>
      </c>
      <c r="D25" s="599">
        <v>-6.569000244140625</v>
      </c>
      <c r="E25" s="606" t="s">
        <v>384</v>
      </c>
      <c r="F25" s="606" t="s">
        <v>347</v>
      </c>
      <c r="G25" s="545">
        <v>0.48534697596715076</v>
      </c>
      <c r="J25" s="602"/>
      <c r="K25" s="603"/>
    </row>
    <row r="26" spans="1:11" x14ac:dyDescent="0.3">
      <c r="A26" s="608"/>
      <c r="B26" s="609"/>
      <c r="C26" s="609"/>
      <c r="D26" s="610"/>
      <c r="E26" s="621"/>
      <c r="F26" s="612" t="s">
        <v>42</v>
      </c>
      <c r="G26" s="546" t="s">
        <v>48</v>
      </c>
    </row>
    <row r="27" spans="1:11" x14ac:dyDescent="0.3">
      <c r="A27" s="613"/>
      <c r="B27" s="614"/>
      <c r="C27" s="614"/>
      <c r="D27" s="615"/>
      <c r="E27" s="622"/>
      <c r="F27" s="617" t="s">
        <v>43</v>
      </c>
      <c r="G27" s="547">
        <v>6.5689997673034668</v>
      </c>
    </row>
    <row r="28" spans="1:11" x14ac:dyDescent="0.3">
      <c r="A28" s="613"/>
      <c r="B28" s="614"/>
      <c r="C28" s="614"/>
      <c r="D28" s="615"/>
      <c r="E28" s="622"/>
      <c r="F28" s="617" t="s">
        <v>44</v>
      </c>
      <c r="G28" s="548">
        <v>6.2500000000000003E-3</v>
      </c>
    </row>
    <row r="29" spans="1:11" ht="15" thickBot="1" x14ac:dyDescent="0.35">
      <c r="A29" s="618"/>
      <c r="B29" s="619"/>
      <c r="C29" s="619"/>
      <c r="D29" s="620"/>
      <c r="E29" s="660" t="s">
        <v>45</v>
      </c>
      <c r="F29" s="661"/>
      <c r="G29" s="549">
        <v>43.793331782023103</v>
      </c>
    </row>
    <row r="31" spans="1:11" ht="12.75" customHeight="1" thickBot="1" x14ac:dyDescent="0.35">
      <c r="C31" s="590"/>
      <c r="D31" s="470"/>
      <c r="E31" s="470"/>
      <c r="F31" s="591"/>
      <c r="G31" s="589" t="s">
        <v>378</v>
      </c>
      <c r="H31" s="596"/>
    </row>
    <row r="32" spans="1:11" ht="14.4" customHeight="1" x14ac:dyDescent="0.3">
      <c r="A32" s="672" t="s">
        <v>0</v>
      </c>
      <c r="B32" s="668" t="s">
        <v>36</v>
      </c>
      <c r="C32" s="668" t="s">
        <v>37</v>
      </c>
      <c r="D32" s="668" t="s">
        <v>38</v>
      </c>
      <c r="E32" s="668" t="s">
        <v>39</v>
      </c>
      <c r="F32" s="668" t="s">
        <v>40</v>
      </c>
      <c r="G32" s="541" t="s">
        <v>41</v>
      </c>
    </row>
    <row r="33" spans="1:16" x14ac:dyDescent="0.3">
      <c r="A33" s="663"/>
      <c r="B33" s="666"/>
      <c r="C33" s="666"/>
      <c r="D33" s="666"/>
      <c r="E33" s="666"/>
      <c r="F33" s="666"/>
      <c r="G33" s="542" t="s">
        <v>1</v>
      </c>
    </row>
    <row r="34" spans="1:16" ht="15" customHeight="1" thickBot="1" x14ac:dyDescent="0.35">
      <c r="A34" s="673"/>
      <c r="B34" s="669"/>
      <c r="C34" s="669"/>
      <c r="D34" s="669"/>
      <c r="E34" s="669"/>
      <c r="F34" s="669"/>
      <c r="G34" s="543" t="s">
        <v>382</v>
      </c>
    </row>
    <row r="35" spans="1:16" x14ac:dyDescent="0.3">
      <c r="A35" s="597">
        <v>1</v>
      </c>
      <c r="B35" s="598" t="s">
        <v>383</v>
      </c>
      <c r="C35" s="599">
        <v>0</v>
      </c>
      <c r="D35" s="599">
        <v>3.2999999523162842</v>
      </c>
      <c r="E35" s="600" t="s">
        <v>384</v>
      </c>
      <c r="F35" s="601">
        <v>5.5555555555555558E-3</v>
      </c>
      <c r="G35" s="544">
        <v>0.4861111111111111</v>
      </c>
      <c r="I35" s="602"/>
      <c r="J35" s="602"/>
      <c r="K35" s="603"/>
      <c r="O35" s="602"/>
      <c r="P35" s="603"/>
    </row>
    <row r="36" spans="1:16" x14ac:dyDescent="0.3">
      <c r="A36" s="604">
        <v>2</v>
      </c>
      <c r="B36" s="598" t="s">
        <v>93</v>
      </c>
      <c r="C36" s="605">
        <v>3.2999999523162842</v>
      </c>
      <c r="D36" s="599">
        <v>0.47699999809265137</v>
      </c>
      <c r="E36" s="606" t="s">
        <v>253</v>
      </c>
      <c r="F36" s="607">
        <v>6.9444444444444447E-4</v>
      </c>
      <c r="G36" s="545">
        <v>0.49159722222222219</v>
      </c>
      <c r="J36" s="602"/>
      <c r="K36" s="603"/>
      <c r="P36" s="603"/>
    </row>
    <row r="37" spans="1:16" x14ac:dyDescent="0.3">
      <c r="A37" s="604">
        <v>3</v>
      </c>
      <c r="B37" s="598" t="s">
        <v>91</v>
      </c>
      <c r="C37" s="605">
        <v>3.7769999504089355</v>
      </c>
      <c r="D37" s="599">
        <v>0.85800027847290039</v>
      </c>
      <c r="E37" s="606" t="s">
        <v>254</v>
      </c>
      <c r="F37" s="607">
        <v>6.9444444444444447E-4</v>
      </c>
      <c r="G37" s="545">
        <v>0.49207394896237339</v>
      </c>
      <c r="J37" s="602"/>
      <c r="K37" s="603"/>
      <c r="P37" s="603"/>
    </row>
    <row r="38" spans="1:16" x14ac:dyDescent="0.3">
      <c r="A38" s="604">
        <v>4</v>
      </c>
      <c r="B38" s="598" t="s">
        <v>89</v>
      </c>
      <c r="C38" s="605">
        <v>4.6350002288818359</v>
      </c>
      <c r="D38" s="599">
        <v>0.86800003051757813</v>
      </c>
      <c r="E38" s="606" t="s">
        <v>255</v>
      </c>
      <c r="F38" s="607">
        <v>6.9444444444444447E-4</v>
      </c>
      <c r="G38" s="545">
        <v>0.49288568827292328</v>
      </c>
      <c r="J38" s="602"/>
      <c r="K38" s="603"/>
      <c r="P38" s="603"/>
    </row>
    <row r="39" spans="1:16" x14ac:dyDescent="0.3">
      <c r="A39" s="604">
        <v>5</v>
      </c>
      <c r="B39" s="598" t="s">
        <v>256</v>
      </c>
      <c r="C39" s="605">
        <v>5.5030002593994141</v>
      </c>
      <c r="D39" s="599">
        <v>0.38899993896484375</v>
      </c>
      <c r="E39" s="606" t="s">
        <v>257</v>
      </c>
      <c r="F39" s="607">
        <v>6.9444444444444447E-4</v>
      </c>
      <c r="G39" s="545">
        <v>0.49374896351640318</v>
      </c>
      <c r="J39" s="602"/>
      <c r="K39" s="603"/>
      <c r="P39" s="603"/>
    </row>
    <row r="40" spans="1:16" ht="15" thickBot="1" x14ac:dyDescent="0.35">
      <c r="A40" s="604">
        <v>6</v>
      </c>
      <c r="B40" s="598" t="s">
        <v>258</v>
      </c>
      <c r="C40" s="605">
        <v>5.8920001983642578</v>
      </c>
      <c r="D40" s="599">
        <v>0.38899993896484375</v>
      </c>
      <c r="E40" s="606" t="s">
        <v>106</v>
      </c>
      <c r="F40" s="606" t="s">
        <v>385</v>
      </c>
      <c r="G40" s="545">
        <v>0.49409627525771804</v>
      </c>
      <c r="J40" s="602"/>
      <c r="K40" s="603"/>
      <c r="P40" s="603"/>
    </row>
    <row r="41" spans="1:16" x14ac:dyDescent="0.3">
      <c r="A41" s="608"/>
      <c r="B41" s="609"/>
      <c r="C41" s="609"/>
      <c r="D41" s="610"/>
      <c r="E41" s="611"/>
      <c r="F41" s="612" t="s">
        <v>42</v>
      </c>
      <c r="G41" s="546" t="s">
        <v>48</v>
      </c>
      <c r="J41" s="602"/>
      <c r="P41" s="603"/>
    </row>
    <row r="42" spans="1:16" x14ac:dyDescent="0.3">
      <c r="A42" s="613"/>
      <c r="B42" s="614"/>
      <c r="C42" s="614"/>
      <c r="D42" s="615"/>
      <c r="E42" s="616"/>
      <c r="F42" s="617" t="s">
        <v>43</v>
      </c>
      <c r="G42" s="547">
        <v>5.8920001983642578</v>
      </c>
      <c r="J42" s="602"/>
      <c r="P42" s="603"/>
    </row>
    <row r="43" spans="1:16" s="466" customFormat="1" x14ac:dyDescent="0.3">
      <c r="A43" s="613"/>
      <c r="B43" s="614"/>
      <c r="C43" s="614"/>
      <c r="D43" s="615"/>
      <c r="E43" s="616"/>
      <c r="F43" s="617" t="s">
        <v>44</v>
      </c>
      <c r="G43" s="548">
        <v>7.9861111111111105E-3</v>
      </c>
      <c r="I43" s="592"/>
      <c r="J43" s="602"/>
    </row>
    <row r="44" spans="1:16" ht="15" thickBot="1" x14ac:dyDescent="0.35">
      <c r="A44" s="618"/>
      <c r="B44" s="619"/>
      <c r="C44" s="619"/>
      <c r="D44" s="620"/>
      <c r="E44" s="660" t="s">
        <v>45</v>
      </c>
      <c r="F44" s="661"/>
      <c r="G44" s="549">
        <v>30.740870600161347</v>
      </c>
      <c r="H44" s="470"/>
      <c r="I44" s="470"/>
      <c r="J44" s="602"/>
    </row>
    <row r="48" spans="1:16" x14ac:dyDescent="0.3">
      <c r="B48" s="78" t="s">
        <v>332</v>
      </c>
      <c r="C48" s="58"/>
      <c r="D48" s="58"/>
      <c r="E48" s="58"/>
      <c r="F48" s="58"/>
      <c r="G48" s="58"/>
      <c r="H48" s="58"/>
    </row>
    <row r="49" spans="2:8" x14ac:dyDescent="0.3">
      <c r="B49" s="634"/>
      <c r="C49" s="634"/>
      <c r="D49" s="634"/>
      <c r="E49" s="634"/>
      <c r="F49" s="634"/>
      <c r="G49" s="634"/>
      <c r="H49" s="634"/>
    </row>
    <row r="50" spans="2:8" x14ac:dyDescent="0.3">
      <c r="B50" s="635" t="s">
        <v>334</v>
      </c>
      <c r="C50" s="635"/>
      <c r="D50" s="635"/>
      <c r="E50" s="635"/>
      <c r="F50" s="635"/>
      <c r="G50" s="635"/>
      <c r="H50" s="635"/>
    </row>
    <row r="51" spans="2:8" x14ac:dyDescent="0.3">
      <c r="B51" s="635"/>
      <c r="C51" s="635"/>
      <c r="D51" s="635"/>
      <c r="E51" s="635"/>
      <c r="F51" s="635"/>
      <c r="G51" s="635"/>
      <c r="H51" s="635"/>
    </row>
    <row r="52" spans="2:8" x14ac:dyDescent="0.3">
      <c r="B52" s="623"/>
    </row>
    <row r="53" spans="2:8" x14ac:dyDescent="0.3">
      <c r="B53" s="624"/>
    </row>
    <row r="55" spans="2:8" x14ac:dyDescent="0.3">
      <c r="B55" s="625" t="s">
        <v>328</v>
      </c>
    </row>
  </sheetData>
  <mergeCells count="20">
    <mergeCell ref="A9:E9"/>
    <mergeCell ref="A10:F10"/>
    <mergeCell ref="C12:D12"/>
    <mergeCell ref="C13:D13"/>
    <mergeCell ref="A32:A34"/>
    <mergeCell ref="B32:B34"/>
    <mergeCell ref="C32:C34"/>
    <mergeCell ref="D32:D34"/>
    <mergeCell ref="E32:E34"/>
    <mergeCell ref="F32:F34"/>
    <mergeCell ref="E29:F29"/>
    <mergeCell ref="B49:H49"/>
    <mergeCell ref="B50:H51"/>
    <mergeCell ref="E44:F44"/>
    <mergeCell ref="A15:A17"/>
    <mergeCell ref="B15:B17"/>
    <mergeCell ref="C15:C17"/>
    <mergeCell ref="D15:D17"/>
    <mergeCell ref="E15:E17"/>
    <mergeCell ref="F15:F17"/>
  </mergeCells>
  <pageMargins left="0.19685039370078741" right="0.19685039370078741" top="0.39370078740157483" bottom="0.39370078740157483" header="0" footer="0"/>
  <pageSetup paperSize="9" scale="70" pageOrder="overThenDown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64</vt:i4>
      </vt:variant>
    </vt:vector>
  </HeadingPairs>
  <TitlesOfParts>
    <vt:vector size="78" baseType="lpstr">
      <vt:lpstr>R1 </vt:lpstr>
      <vt:lpstr>R2 </vt:lpstr>
      <vt:lpstr>R13 </vt:lpstr>
      <vt:lpstr>R11 </vt:lpstr>
      <vt:lpstr>R12 </vt:lpstr>
      <vt:lpstr>R3 </vt:lpstr>
      <vt:lpstr>R4 </vt:lpstr>
      <vt:lpstr> R5 </vt:lpstr>
      <vt:lpstr>R6</vt:lpstr>
      <vt:lpstr>R7 </vt:lpstr>
      <vt:lpstr>R9 </vt:lpstr>
      <vt:lpstr>R10 </vt:lpstr>
      <vt:lpstr>Talava</vt:lpstr>
      <vt:lpstr>Design Ufa RUS</vt:lpstr>
      <vt:lpstr>'R1 '!Print_Area</vt:lpstr>
      <vt:lpstr>'R3 '!Print_Area</vt:lpstr>
      <vt:lpstr>' R5 '!Print_Titles</vt:lpstr>
      <vt:lpstr>'Design Ufa RUS'!Print_Titles</vt:lpstr>
      <vt:lpstr>'R1 '!Print_Titles</vt:lpstr>
      <vt:lpstr>'R10 '!Print_Titles</vt:lpstr>
      <vt:lpstr>'R11 '!Print_Titles</vt:lpstr>
      <vt:lpstr>'R12 '!Print_Titles</vt:lpstr>
      <vt:lpstr>'R13 '!Print_Titles</vt:lpstr>
      <vt:lpstr>'R2 '!Print_Titles</vt:lpstr>
      <vt:lpstr>'R3 '!Print_Titles</vt:lpstr>
      <vt:lpstr>'R4 '!Print_Titles</vt:lpstr>
      <vt:lpstr>'R6'!Print_Titles</vt:lpstr>
      <vt:lpstr>'R7 '!Print_Titles</vt:lpstr>
      <vt:lpstr>'R9 '!Print_Titles</vt:lpstr>
      <vt:lpstr>Talava!Print_Titles</vt:lpstr>
      <vt:lpstr>' R5 '!Table1</vt:lpstr>
      <vt:lpstr>'Design Ufa RUS'!Table1</vt:lpstr>
      <vt:lpstr>'R1 '!Table1</vt:lpstr>
      <vt:lpstr>'R10 '!Table1</vt:lpstr>
      <vt:lpstr>'R11 '!Table1</vt:lpstr>
      <vt:lpstr>'R12 '!Table1</vt:lpstr>
      <vt:lpstr>'R2 '!Table1</vt:lpstr>
      <vt:lpstr>'R3 '!Table1</vt:lpstr>
      <vt:lpstr>'R4 '!Table1</vt:lpstr>
      <vt:lpstr>'R6'!Table1</vt:lpstr>
      <vt:lpstr>'R7 '!Table1</vt:lpstr>
      <vt:lpstr>'R9 '!Table1</vt:lpstr>
      <vt:lpstr>Table1</vt:lpstr>
      <vt:lpstr>' R5 '!Table2</vt:lpstr>
      <vt:lpstr>'Design Ufa RUS'!Table2</vt:lpstr>
      <vt:lpstr>'R1 '!Table2</vt:lpstr>
      <vt:lpstr>'R11 '!Table2</vt:lpstr>
      <vt:lpstr>'R12 '!Table2</vt:lpstr>
      <vt:lpstr>'R13 '!Table2</vt:lpstr>
      <vt:lpstr>'R2 '!Table2</vt:lpstr>
      <vt:lpstr>'R3 '!Table2</vt:lpstr>
      <vt:lpstr>'R4 '!Table2</vt:lpstr>
      <vt:lpstr>'R7 '!Table2</vt:lpstr>
      <vt:lpstr>Table2</vt:lpstr>
      <vt:lpstr>' R5 '!TimeTable1</vt:lpstr>
      <vt:lpstr>'Design Ufa RUS'!TimeTable1</vt:lpstr>
      <vt:lpstr>'R1 '!TimeTable1</vt:lpstr>
      <vt:lpstr>'R10 '!TimeTable1</vt:lpstr>
      <vt:lpstr>'R11 '!TimeTable1</vt:lpstr>
      <vt:lpstr>'R12 '!TimeTable1</vt:lpstr>
      <vt:lpstr>'R2 '!TimeTable1</vt:lpstr>
      <vt:lpstr>'R3 '!TimeTable1</vt:lpstr>
      <vt:lpstr>'R4 '!TimeTable1</vt:lpstr>
      <vt:lpstr>'R6'!TimeTable1</vt:lpstr>
      <vt:lpstr>'R7 '!TimeTable1</vt:lpstr>
      <vt:lpstr>'R9 '!TimeTable1</vt:lpstr>
      <vt:lpstr>TimeTable1</vt:lpstr>
      <vt:lpstr>' R5 '!TimeTable2</vt:lpstr>
      <vt:lpstr>'Design Ufa RUS'!TimeTable2</vt:lpstr>
      <vt:lpstr>'R1 '!TimeTable2</vt:lpstr>
      <vt:lpstr>'R11 '!TimeTable2</vt:lpstr>
      <vt:lpstr>'R12 '!TimeTable2</vt:lpstr>
      <vt:lpstr>'R13 '!TimeTable2</vt:lpstr>
      <vt:lpstr>'R2 '!TimeTable2</vt:lpstr>
      <vt:lpstr>'R3 '!TimeTable2</vt:lpstr>
      <vt:lpstr>'R4 '!TimeTable2</vt:lpstr>
      <vt:lpstr>'R7 '!TimeTable2</vt:lpstr>
      <vt:lpstr>TimeTable2</vt:lpstr>
    </vt:vector>
  </TitlesOfParts>
  <Manager>Romas Mickus</Manager>
  <Company>UAB Merakas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01b-Schedule for line, version 1.3.0724</dc:title>
  <dc:subject>Pikas reports</dc:subject>
  <dc:creator>Evaldas Jadenkus</dc:creator>
  <cp:lastModifiedBy>Kadri Krooni</cp:lastModifiedBy>
  <cp:lastPrinted>2019-12-14T16:12:02Z</cp:lastPrinted>
  <dcterms:created xsi:type="dcterms:W3CDTF">2003-02-27T16:16:01Z</dcterms:created>
  <dcterms:modified xsi:type="dcterms:W3CDTF">2019-12-14T16:12:05Z</dcterms:modified>
</cp:coreProperties>
</file>